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codeName="ThisWorkbook"/>
  <mc:AlternateContent xmlns:mc="http://schemas.openxmlformats.org/markup-compatibility/2006">
    <mc:Choice Requires="x15">
      <x15ac:absPath xmlns:x15ac="http://schemas.microsoft.com/office/spreadsheetml/2010/11/ac" url="C:\Users\eriven\Desktop\LAISVALAIKIO CENTRAS\ATASKAITOS 2025m\Biudžeto vykdymo ataskaitos ketv. 2025m\"/>
    </mc:Choice>
  </mc:AlternateContent>
  <xr:revisionPtr revIDLastSave="0" documentId="13_ncr:1_{5107568D-7BA9-4607-BD3A-0F646DEAAD27}" xr6:coauthVersionLast="47" xr6:coauthVersionMax="47" xr10:uidLastSave="{00000000-0000-0000-0000-000000000000}"/>
  <bookViews>
    <workbookView xWindow="-120" yWindow="-120" windowWidth="29040" windowHeight="15840" firstSheet="1" activeTab="4" xr2:uid="{00000000-000D-0000-FFFF-FFFF00000000}"/>
  </bookViews>
  <sheets>
    <sheet name="Forma Nr.2 VISO" sheetId="1" r:id="rId1"/>
    <sheet name="Forma Nr.2  SB VISO" sheetId="7" r:id="rId2"/>
    <sheet name="Forma Nr.2 SB " sheetId="6" r:id="rId3"/>
    <sheet name="Forma Nr.2 SB 1.4.4.28" sheetId="5" r:id="rId4"/>
    <sheet name="Forma Nr.2 S" sheetId="4" r:id="rId5"/>
    <sheet name="Forma Nr.2 ML" sheetId="2" r:id="rId6"/>
    <sheet name="Forma Nr.2 VBD" sheetId="3" r:id="rId7"/>
    <sheet name="SUKAUPTOS FS" sheetId="18" r:id="rId8"/>
    <sheet name="gautos fs" sheetId="9" r:id="rId9"/>
    <sheet name="gautos fs pagal š" sheetId="8" r:id="rId10"/>
    <sheet name="pažyma apie pajamas" sheetId="13" r:id="rId11"/>
    <sheet name="S7" sheetId="14" r:id="rId12"/>
    <sheet name="9 priedas" sheetId="15" r:id="rId13"/>
    <sheet name="9 priedo paž" sheetId="11" r:id="rId14"/>
    <sheet name="tikslinės lėšos" sheetId="10" r:id="rId15"/>
    <sheet name="B-2" sheetId="16" r:id="rId16"/>
    <sheet name="Pažyma dėl neužimtų etatų" sheetId="17" r:id="rId17"/>
  </sheets>
  <definedNames>
    <definedName name="_xlnm.Print_Titles" localSheetId="1">'Forma Nr.2  SB VISO'!$23:$33</definedName>
    <definedName name="_xlnm.Print_Titles" localSheetId="5">'Forma Nr.2 ML'!$23:$33</definedName>
    <definedName name="_xlnm.Print_Titles" localSheetId="4">'Forma Nr.2 S'!$23:$33</definedName>
    <definedName name="_xlnm.Print_Titles" localSheetId="2">'Forma Nr.2 SB '!$23:$33</definedName>
    <definedName name="_xlnm.Print_Titles" localSheetId="3">'Forma Nr.2 SB 1.4.4.28'!$23:$33</definedName>
    <definedName name="_xlnm.Print_Titles" localSheetId="6">'Forma Nr.2 VBD'!$23:$33</definedName>
    <definedName name="_xlnm.Print_Titles" localSheetId="0">'Forma Nr.2 VISO'!$23:$33</definedName>
    <definedName name="Z_05B54777_5D6F_4067_9B5E_F0A938B54982_.wvu.Cols" localSheetId="1">'Forma Nr.2  SB VISO'!$M:$P</definedName>
    <definedName name="Z_05B54777_5D6F_4067_9B5E_F0A938B54982_.wvu.Cols" localSheetId="5">'Forma Nr.2 ML'!$M:$P</definedName>
    <definedName name="Z_05B54777_5D6F_4067_9B5E_F0A938B54982_.wvu.Cols" localSheetId="4">'Forma Nr.2 S'!$M:$P</definedName>
    <definedName name="Z_05B54777_5D6F_4067_9B5E_F0A938B54982_.wvu.Cols" localSheetId="2">'Forma Nr.2 SB '!$M:$P</definedName>
    <definedName name="Z_05B54777_5D6F_4067_9B5E_F0A938B54982_.wvu.Cols" localSheetId="3">'Forma Nr.2 SB 1.4.4.28'!$M:$P</definedName>
    <definedName name="Z_05B54777_5D6F_4067_9B5E_F0A938B54982_.wvu.Cols" localSheetId="6">'Forma Nr.2 VBD'!$M:$P</definedName>
    <definedName name="Z_05B54777_5D6F_4067_9B5E_F0A938B54982_.wvu.Cols" localSheetId="0">'Forma Nr.2 VISO'!$M:$P</definedName>
    <definedName name="Z_05B54777_5D6F_4067_9B5E_F0A938B54982_.wvu.PrintTitles" localSheetId="1">'Forma Nr.2  SB VISO'!$23:$29</definedName>
    <definedName name="Z_05B54777_5D6F_4067_9B5E_F0A938B54982_.wvu.PrintTitles" localSheetId="5">'Forma Nr.2 ML'!$23:$29</definedName>
    <definedName name="Z_05B54777_5D6F_4067_9B5E_F0A938B54982_.wvu.PrintTitles" localSheetId="4">'Forma Nr.2 S'!$23:$29</definedName>
    <definedName name="Z_05B54777_5D6F_4067_9B5E_F0A938B54982_.wvu.PrintTitles" localSheetId="2">'Forma Nr.2 SB '!$23:$29</definedName>
    <definedName name="Z_05B54777_5D6F_4067_9B5E_F0A938B54982_.wvu.PrintTitles" localSheetId="3">'Forma Nr.2 SB 1.4.4.28'!$23:$29</definedName>
    <definedName name="Z_05B54777_5D6F_4067_9B5E_F0A938B54982_.wvu.PrintTitles" localSheetId="6">'Forma Nr.2 VBD'!$23:$29</definedName>
    <definedName name="Z_05B54777_5D6F_4067_9B5E_F0A938B54982_.wvu.PrintTitles" localSheetId="0">'Forma Nr.2 VISO'!$23:$29</definedName>
    <definedName name="Z_112AFAC2_77EA_44AA_BEEF_6812D11534CE_.wvu.Cols" localSheetId="1">'Forma Nr.2  SB VISO'!$M:$P</definedName>
    <definedName name="Z_112AFAC2_77EA_44AA_BEEF_6812D11534CE_.wvu.Cols" localSheetId="5">'Forma Nr.2 ML'!$M:$P</definedName>
    <definedName name="Z_112AFAC2_77EA_44AA_BEEF_6812D11534CE_.wvu.Cols" localSheetId="4">'Forma Nr.2 S'!$M:$P</definedName>
    <definedName name="Z_112AFAC2_77EA_44AA_BEEF_6812D11534CE_.wvu.Cols" localSheetId="2">'Forma Nr.2 SB '!$M:$P</definedName>
    <definedName name="Z_112AFAC2_77EA_44AA_BEEF_6812D11534CE_.wvu.Cols" localSheetId="3">'Forma Nr.2 SB 1.4.4.28'!$M:$P</definedName>
    <definedName name="Z_112AFAC2_77EA_44AA_BEEF_6812D11534CE_.wvu.Cols" localSheetId="6">'Forma Nr.2 VBD'!$M:$P</definedName>
    <definedName name="Z_112AFAC2_77EA_44AA_BEEF_6812D11534CE_.wvu.Cols" localSheetId="0">'Forma Nr.2 VISO'!$M:$P</definedName>
    <definedName name="Z_112AFAC2_77EA_44AA_BEEF_6812D11534CE_.wvu.PrintTitles" localSheetId="1">'Forma Nr.2  SB VISO'!$23:$33</definedName>
    <definedName name="Z_112AFAC2_77EA_44AA_BEEF_6812D11534CE_.wvu.PrintTitles" localSheetId="5">'Forma Nr.2 ML'!$23:$33</definedName>
    <definedName name="Z_112AFAC2_77EA_44AA_BEEF_6812D11534CE_.wvu.PrintTitles" localSheetId="4">'Forma Nr.2 S'!$23:$33</definedName>
    <definedName name="Z_112AFAC2_77EA_44AA_BEEF_6812D11534CE_.wvu.PrintTitles" localSheetId="2">'Forma Nr.2 SB '!$23:$33</definedName>
    <definedName name="Z_112AFAC2_77EA_44AA_BEEF_6812D11534CE_.wvu.PrintTitles" localSheetId="3">'Forma Nr.2 SB 1.4.4.28'!$23:$33</definedName>
    <definedName name="Z_112AFAC2_77EA_44AA_BEEF_6812D11534CE_.wvu.PrintTitles" localSheetId="6">'Forma Nr.2 VBD'!$23:$33</definedName>
    <definedName name="Z_112AFAC2_77EA_44AA_BEEF_6812D11534CE_.wvu.PrintTitles" localSheetId="0">'Forma Nr.2 VISO'!$23:$33</definedName>
    <definedName name="Z_2639E812_3F06_4E8B_B45B_2B63CC97A751_.wvu.Cols" localSheetId="1">'Forma Nr.2  SB VISO'!$M:$P</definedName>
    <definedName name="Z_2639E812_3F06_4E8B_B45B_2B63CC97A751_.wvu.Cols" localSheetId="5">'Forma Nr.2 ML'!$M:$P</definedName>
    <definedName name="Z_2639E812_3F06_4E8B_B45B_2B63CC97A751_.wvu.Cols" localSheetId="4">'Forma Nr.2 S'!$M:$P</definedName>
    <definedName name="Z_2639E812_3F06_4E8B_B45B_2B63CC97A751_.wvu.Cols" localSheetId="2">'Forma Nr.2 SB '!$M:$P</definedName>
    <definedName name="Z_2639E812_3F06_4E8B_B45B_2B63CC97A751_.wvu.Cols" localSheetId="3">'Forma Nr.2 SB 1.4.4.28'!$M:$P</definedName>
    <definedName name="Z_2639E812_3F06_4E8B_B45B_2B63CC97A751_.wvu.Cols" localSheetId="6">'Forma Nr.2 VBD'!$M:$P</definedName>
    <definedName name="Z_2639E812_3F06_4E8B_B45B_2B63CC97A751_.wvu.Cols" localSheetId="0">'Forma Nr.2 VISO'!$M:$P</definedName>
    <definedName name="Z_2639E812_3F06_4E8B_B45B_2B63CC97A751_.wvu.PrintTitles" localSheetId="1">'Forma Nr.2  SB VISO'!$23:$33</definedName>
    <definedName name="Z_2639E812_3F06_4E8B_B45B_2B63CC97A751_.wvu.PrintTitles" localSheetId="5">'Forma Nr.2 ML'!$23:$33</definedName>
    <definedName name="Z_2639E812_3F06_4E8B_B45B_2B63CC97A751_.wvu.PrintTitles" localSheetId="4">'Forma Nr.2 S'!$23:$33</definedName>
    <definedName name="Z_2639E812_3F06_4E8B_B45B_2B63CC97A751_.wvu.PrintTitles" localSheetId="2">'Forma Nr.2 SB '!$23:$33</definedName>
    <definedName name="Z_2639E812_3F06_4E8B_B45B_2B63CC97A751_.wvu.PrintTitles" localSheetId="3">'Forma Nr.2 SB 1.4.4.28'!$23:$33</definedName>
    <definedName name="Z_2639E812_3F06_4E8B_B45B_2B63CC97A751_.wvu.PrintTitles" localSheetId="6">'Forma Nr.2 VBD'!$23:$33</definedName>
    <definedName name="Z_2639E812_3F06_4E8B_B45B_2B63CC97A751_.wvu.PrintTitles" localSheetId="0">'Forma Nr.2 VISO'!$23:$33</definedName>
    <definedName name="Z_47D04100_FABF_4D8C_9C0A_1DEC9335BC02_.wvu.Cols" localSheetId="1">'Forma Nr.2  SB VISO'!$M:$P</definedName>
    <definedName name="Z_47D04100_FABF_4D8C_9C0A_1DEC9335BC02_.wvu.Cols" localSheetId="5">'Forma Nr.2 ML'!$M:$P</definedName>
    <definedName name="Z_47D04100_FABF_4D8C_9C0A_1DEC9335BC02_.wvu.Cols" localSheetId="4">'Forma Nr.2 S'!$M:$P</definedName>
    <definedName name="Z_47D04100_FABF_4D8C_9C0A_1DEC9335BC02_.wvu.Cols" localSheetId="2">'Forma Nr.2 SB '!$M:$P</definedName>
    <definedName name="Z_47D04100_FABF_4D8C_9C0A_1DEC9335BC02_.wvu.Cols" localSheetId="3">'Forma Nr.2 SB 1.4.4.28'!$M:$P</definedName>
    <definedName name="Z_47D04100_FABF_4D8C_9C0A_1DEC9335BC02_.wvu.Cols" localSheetId="6">'Forma Nr.2 VBD'!$M:$P</definedName>
    <definedName name="Z_47D04100_FABF_4D8C_9C0A_1DEC9335BC02_.wvu.Cols" localSheetId="0">'Forma Nr.2 VISO'!$M:$P</definedName>
    <definedName name="Z_47D04100_FABF_4D8C_9C0A_1DEC9335BC02_.wvu.PrintTitles" localSheetId="1">'Forma Nr.2  SB VISO'!$23:$33</definedName>
    <definedName name="Z_47D04100_FABF_4D8C_9C0A_1DEC9335BC02_.wvu.PrintTitles" localSheetId="5">'Forma Nr.2 ML'!$23:$33</definedName>
    <definedName name="Z_47D04100_FABF_4D8C_9C0A_1DEC9335BC02_.wvu.PrintTitles" localSheetId="4">'Forma Nr.2 S'!$23:$33</definedName>
    <definedName name="Z_47D04100_FABF_4D8C_9C0A_1DEC9335BC02_.wvu.PrintTitles" localSheetId="2">'Forma Nr.2 SB '!$23:$33</definedName>
    <definedName name="Z_47D04100_FABF_4D8C_9C0A_1DEC9335BC02_.wvu.PrintTitles" localSheetId="3">'Forma Nr.2 SB 1.4.4.28'!$23:$33</definedName>
    <definedName name="Z_47D04100_FABF_4D8C_9C0A_1DEC9335BC02_.wvu.PrintTitles" localSheetId="6">'Forma Nr.2 VBD'!$23:$33</definedName>
    <definedName name="Z_47D04100_FABF_4D8C_9C0A_1DEC9335BC02_.wvu.PrintTitles" localSheetId="0">'Forma Nr.2 VISO'!$23:$33</definedName>
    <definedName name="Z_4837D77B_C401_4018_A777_ED8FA242E629_.wvu.Cols" localSheetId="1">'Forma Nr.2  SB VISO'!$M:$P</definedName>
    <definedName name="Z_4837D77B_C401_4018_A777_ED8FA242E629_.wvu.Cols" localSheetId="5">'Forma Nr.2 ML'!$M:$P</definedName>
    <definedName name="Z_4837D77B_C401_4018_A777_ED8FA242E629_.wvu.Cols" localSheetId="4">'Forma Nr.2 S'!$M:$P</definedName>
    <definedName name="Z_4837D77B_C401_4018_A777_ED8FA242E629_.wvu.Cols" localSheetId="2">'Forma Nr.2 SB '!$M:$P</definedName>
    <definedName name="Z_4837D77B_C401_4018_A777_ED8FA242E629_.wvu.Cols" localSheetId="3">'Forma Nr.2 SB 1.4.4.28'!$M:$P</definedName>
    <definedName name="Z_4837D77B_C401_4018_A777_ED8FA242E629_.wvu.Cols" localSheetId="6">'Forma Nr.2 VBD'!$M:$P</definedName>
    <definedName name="Z_4837D77B_C401_4018_A777_ED8FA242E629_.wvu.Cols" localSheetId="0">'Forma Nr.2 VISO'!$M:$P</definedName>
    <definedName name="Z_4837D77B_C401_4018_A777_ED8FA242E629_.wvu.PrintTitles" localSheetId="1">'Forma Nr.2  SB VISO'!$23:$33</definedName>
    <definedName name="Z_4837D77B_C401_4018_A777_ED8FA242E629_.wvu.PrintTitles" localSheetId="5">'Forma Nr.2 ML'!$23:$33</definedName>
    <definedName name="Z_4837D77B_C401_4018_A777_ED8FA242E629_.wvu.PrintTitles" localSheetId="4">'Forma Nr.2 S'!$23:$33</definedName>
    <definedName name="Z_4837D77B_C401_4018_A777_ED8FA242E629_.wvu.PrintTitles" localSheetId="2">'Forma Nr.2 SB '!$23:$33</definedName>
    <definedName name="Z_4837D77B_C401_4018_A777_ED8FA242E629_.wvu.PrintTitles" localSheetId="3">'Forma Nr.2 SB 1.4.4.28'!$23:$33</definedName>
    <definedName name="Z_4837D77B_C401_4018_A777_ED8FA242E629_.wvu.PrintTitles" localSheetId="6">'Forma Nr.2 VBD'!$23:$33</definedName>
    <definedName name="Z_4837D77B_C401_4018_A777_ED8FA242E629_.wvu.PrintTitles" localSheetId="0">'Forma Nr.2 VISO'!$23:$33</definedName>
    <definedName name="Z_57A1E72B_DFC1_4C5D_ABA7_C1A26EB31789_.wvu.Cols" localSheetId="1">'Forma Nr.2  SB VISO'!$M:$P</definedName>
    <definedName name="Z_57A1E72B_DFC1_4C5D_ABA7_C1A26EB31789_.wvu.Cols" localSheetId="5">'Forma Nr.2 ML'!$M:$P</definedName>
    <definedName name="Z_57A1E72B_DFC1_4C5D_ABA7_C1A26EB31789_.wvu.Cols" localSheetId="4">'Forma Nr.2 S'!$M:$P</definedName>
    <definedName name="Z_57A1E72B_DFC1_4C5D_ABA7_C1A26EB31789_.wvu.Cols" localSheetId="2">'Forma Nr.2 SB '!$M:$P</definedName>
    <definedName name="Z_57A1E72B_DFC1_4C5D_ABA7_C1A26EB31789_.wvu.Cols" localSheetId="3">'Forma Nr.2 SB 1.4.4.28'!$M:$P</definedName>
    <definedName name="Z_57A1E72B_DFC1_4C5D_ABA7_C1A26EB31789_.wvu.Cols" localSheetId="6">'Forma Nr.2 VBD'!$M:$P</definedName>
    <definedName name="Z_57A1E72B_DFC1_4C5D_ABA7_C1A26EB31789_.wvu.Cols" localSheetId="0">'Forma Nr.2 VISO'!$M:$P</definedName>
    <definedName name="Z_57A1E72B_DFC1_4C5D_ABA7_C1A26EB31789_.wvu.PrintTitles" localSheetId="1">'Forma Nr.2  SB VISO'!$23:$33</definedName>
    <definedName name="Z_57A1E72B_DFC1_4C5D_ABA7_C1A26EB31789_.wvu.PrintTitles" localSheetId="5">'Forma Nr.2 ML'!$23:$33</definedName>
    <definedName name="Z_57A1E72B_DFC1_4C5D_ABA7_C1A26EB31789_.wvu.PrintTitles" localSheetId="4">'Forma Nr.2 S'!$23:$33</definedName>
    <definedName name="Z_57A1E72B_DFC1_4C5D_ABA7_C1A26EB31789_.wvu.PrintTitles" localSheetId="2">'Forma Nr.2 SB '!$23:$33</definedName>
    <definedName name="Z_57A1E72B_DFC1_4C5D_ABA7_C1A26EB31789_.wvu.PrintTitles" localSheetId="3">'Forma Nr.2 SB 1.4.4.28'!$23:$33</definedName>
    <definedName name="Z_57A1E72B_DFC1_4C5D_ABA7_C1A26EB31789_.wvu.PrintTitles" localSheetId="6">'Forma Nr.2 VBD'!$23:$33</definedName>
    <definedName name="Z_57A1E72B_DFC1_4C5D_ABA7_C1A26EB31789_.wvu.PrintTitles" localSheetId="0">'Forma Nr.2 VISO'!$23:$33</definedName>
    <definedName name="Z_5FCAC33A_47AA_47EB_BE57_8622821F3718_.wvu.Cols" localSheetId="1">'Forma Nr.2  SB VISO'!$M:$P</definedName>
    <definedName name="Z_5FCAC33A_47AA_47EB_BE57_8622821F3718_.wvu.Cols" localSheetId="5">'Forma Nr.2 ML'!$M:$P</definedName>
    <definedName name="Z_5FCAC33A_47AA_47EB_BE57_8622821F3718_.wvu.Cols" localSheetId="4">'Forma Nr.2 S'!$M:$P</definedName>
    <definedName name="Z_5FCAC33A_47AA_47EB_BE57_8622821F3718_.wvu.Cols" localSheetId="2">'Forma Nr.2 SB '!$M:$P</definedName>
    <definedName name="Z_5FCAC33A_47AA_47EB_BE57_8622821F3718_.wvu.Cols" localSheetId="3">'Forma Nr.2 SB 1.4.4.28'!$M:$P</definedName>
    <definedName name="Z_5FCAC33A_47AA_47EB_BE57_8622821F3718_.wvu.Cols" localSheetId="6">'Forma Nr.2 VBD'!$M:$P</definedName>
    <definedName name="Z_5FCAC33A_47AA_47EB_BE57_8622821F3718_.wvu.Cols" localSheetId="0">'Forma Nr.2 VISO'!$M:$P</definedName>
    <definedName name="Z_5FCAC33A_47AA_47EB_BE57_8622821F3718_.wvu.PrintTitles" localSheetId="1">'Forma Nr.2  SB VISO'!$23:$33</definedName>
    <definedName name="Z_5FCAC33A_47AA_47EB_BE57_8622821F3718_.wvu.PrintTitles" localSheetId="5">'Forma Nr.2 ML'!$23:$33</definedName>
    <definedName name="Z_5FCAC33A_47AA_47EB_BE57_8622821F3718_.wvu.PrintTitles" localSheetId="4">'Forma Nr.2 S'!$23:$33</definedName>
    <definedName name="Z_5FCAC33A_47AA_47EB_BE57_8622821F3718_.wvu.PrintTitles" localSheetId="2">'Forma Nr.2 SB '!$23:$33</definedName>
    <definedName name="Z_5FCAC33A_47AA_47EB_BE57_8622821F3718_.wvu.PrintTitles" localSheetId="3">'Forma Nr.2 SB 1.4.4.28'!$23:$33</definedName>
    <definedName name="Z_5FCAC33A_47AA_47EB_BE57_8622821F3718_.wvu.PrintTitles" localSheetId="6">'Forma Nr.2 VBD'!$23:$33</definedName>
    <definedName name="Z_5FCAC33A_47AA_47EB_BE57_8622821F3718_.wvu.PrintTitles" localSheetId="0">'Forma Nr.2 VISO'!$23:$33</definedName>
    <definedName name="Z_758123A7_07DC_4CFE_A1C3_A6CC304C1338_.wvu.Cols" localSheetId="1">'Forma Nr.2  SB VISO'!$M:$P</definedName>
    <definedName name="Z_758123A7_07DC_4CFE_A1C3_A6CC304C1338_.wvu.Cols" localSheetId="5">'Forma Nr.2 ML'!$M:$P</definedName>
    <definedName name="Z_758123A7_07DC_4CFE_A1C3_A6CC304C1338_.wvu.Cols" localSheetId="4">'Forma Nr.2 S'!$M:$P</definedName>
    <definedName name="Z_758123A7_07DC_4CFE_A1C3_A6CC304C1338_.wvu.Cols" localSheetId="2">'Forma Nr.2 SB '!$M:$P</definedName>
    <definedName name="Z_758123A7_07DC_4CFE_A1C3_A6CC304C1338_.wvu.Cols" localSheetId="3">'Forma Nr.2 SB 1.4.4.28'!$M:$P</definedName>
    <definedName name="Z_758123A7_07DC_4CFE_A1C3_A6CC304C1338_.wvu.Cols" localSheetId="6">'Forma Nr.2 VBD'!$M:$P</definedName>
    <definedName name="Z_758123A7_07DC_4CFE_A1C3_A6CC304C1338_.wvu.Cols" localSheetId="0">'Forma Nr.2 VISO'!$M:$P</definedName>
    <definedName name="Z_758123A7_07DC_4CFE_A1C3_A6CC304C1338_.wvu.PrintTitles" localSheetId="1">'Forma Nr.2  SB VISO'!$23:$33</definedName>
    <definedName name="Z_758123A7_07DC_4CFE_A1C3_A6CC304C1338_.wvu.PrintTitles" localSheetId="5">'Forma Nr.2 ML'!$23:$33</definedName>
    <definedName name="Z_758123A7_07DC_4CFE_A1C3_A6CC304C1338_.wvu.PrintTitles" localSheetId="4">'Forma Nr.2 S'!$23:$33</definedName>
    <definedName name="Z_758123A7_07DC_4CFE_A1C3_A6CC304C1338_.wvu.PrintTitles" localSheetId="2">'Forma Nr.2 SB '!$23:$33</definedName>
    <definedName name="Z_758123A7_07DC_4CFE_A1C3_A6CC304C1338_.wvu.PrintTitles" localSheetId="3">'Forma Nr.2 SB 1.4.4.28'!$23:$33</definedName>
    <definedName name="Z_758123A7_07DC_4CFE_A1C3_A6CC304C1338_.wvu.PrintTitles" localSheetId="6">'Forma Nr.2 VBD'!$23:$33</definedName>
    <definedName name="Z_758123A7_07DC_4CFE_A1C3_A6CC304C1338_.wvu.PrintTitles" localSheetId="0">'Forma Nr.2 VISO'!$23:$33</definedName>
    <definedName name="Z_75BFD04C_8D34_49C9_A422_0335B0ABD698_.wvu.Cols" localSheetId="1">'Forma Nr.2  SB VISO'!$M:$P</definedName>
    <definedName name="Z_75BFD04C_8D34_49C9_A422_0335B0ABD698_.wvu.Cols" localSheetId="5">'Forma Nr.2 ML'!$M:$P</definedName>
    <definedName name="Z_75BFD04C_8D34_49C9_A422_0335B0ABD698_.wvu.Cols" localSheetId="4">'Forma Nr.2 S'!$M:$P</definedName>
    <definedName name="Z_75BFD04C_8D34_49C9_A422_0335B0ABD698_.wvu.Cols" localSheetId="2">'Forma Nr.2 SB '!$M:$P</definedName>
    <definedName name="Z_75BFD04C_8D34_49C9_A422_0335B0ABD698_.wvu.Cols" localSheetId="3">'Forma Nr.2 SB 1.4.4.28'!$M:$P</definedName>
    <definedName name="Z_75BFD04C_8D34_49C9_A422_0335B0ABD698_.wvu.Cols" localSheetId="6">'Forma Nr.2 VBD'!$M:$P</definedName>
    <definedName name="Z_75BFD04C_8D34_49C9_A422_0335B0ABD698_.wvu.Cols" localSheetId="0">'Forma Nr.2 VISO'!$M:$P</definedName>
    <definedName name="Z_75BFD04C_8D34_49C9_A422_0335B0ABD698_.wvu.PrintTitles" localSheetId="1">'Forma Nr.2  SB VISO'!$23:$33</definedName>
    <definedName name="Z_75BFD04C_8D34_49C9_A422_0335B0ABD698_.wvu.PrintTitles" localSheetId="5">'Forma Nr.2 ML'!$23:$33</definedName>
    <definedName name="Z_75BFD04C_8D34_49C9_A422_0335B0ABD698_.wvu.PrintTitles" localSheetId="4">'Forma Nr.2 S'!$23:$33</definedName>
    <definedName name="Z_75BFD04C_8D34_49C9_A422_0335B0ABD698_.wvu.PrintTitles" localSheetId="2">'Forma Nr.2 SB '!$23:$33</definedName>
    <definedName name="Z_75BFD04C_8D34_49C9_A422_0335B0ABD698_.wvu.PrintTitles" localSheetId="3">'Forma Nr.2 SB 1.4.4.28'!$23:$33</definedName>
    <definedName name="Z_75BFD04C_8D34_49C9_A422_0335B0ABD698_.wvu.PrintTitles" localSheetId="6">'Forma Nr.2 VBD'!$23:$33</definedName>
    <definedName name="Z_75BFD04C_8D34_49C9_A422_0335B0ABD698_.wvu.PrintTitles" localSheetId="0">'Forma Nr.2 VISO'!$23:$33</definedName>
    <definedName name="Z_7A632666_DBD4_4CFF_BD05_66382BD6FB9E_.wvu.Cols" localSheetId="1">'Forma Nr.2  SB VISO'!$M:$P</definedName>
    <definedName name="Z_7A632666_DBD4_4CFF_BD05_66382BD6FB9E_.wvu.Cols" localSheetId="5">'Forma Nr.2 ML'!$M:$P</definedName>
    <definedName name="Z_7A632666_DBD4_4CFF_BD05_66382BD6FB9E_.wvu.Cols" localSheetId="4">'Forma Nr.2 S'!$M:$P</definedName>
    <definedName name="Z_7A632666_DBD4_4CFF_BD05_66382BD6FB9E_.wvu.Cols" localSheetId="2">'Forma Nr.2 SB '!$M:$P</definedName>
    <definedName name="Z_7A632666_DBD4_4CFF_BD05_66382BD6FB9E_.wvu.Cols" localSheetId="3">'Forma Nr.2 SB 1.4.4.28'!$M:$P</definedName>
    <definedName name="Z_7A632666_DBD4_4CFF_BD05_66382BD6FB9E_.wvu.Cols" localSheetId="6">'Forma Nr.2 VBD'!$M:$P</definedName>
    <definedName name="Z_7A632666_DBD4_4CFF_BD05_66382BD6FB9E_.wvu.Cols" localSheetId="0">'Forma Nr.2 VISO'!$M:$P</definedName>
    <definedName name="Z_7A632666_DBD4_4CFF_BD05_66382BD6FB9E_.wvu.PrintTitles" localSheetId="1">'Forma Nr.2  SB VISO'!$23:$33</definedName>
    <definedName name="Z_7A632666_DBD4_4CFF_BD05_66382BD6FB9E_.wvu.PrintTitles" localSheetId="5">'Forma Nr.2 ML'!$23:$33</definedName>
    <definedName name="Z_7A632666_DBD4_4CFF_BD05_66382BD6FB9E_.wvu.PrintTitles" localSheetId="4">'Forma Nr.2 S'!$23:$33</definedName>
    <definedName name="Z_7A632666_DBD4_4CFF_BD05_66382BD6FB9E_.wvu.PrintTitles" localSheetId="2">'Forma Nr.2 SB '!$23:$33</definedName>
    <definedName name="Z_7A632666_DBD4_4CFF_BD05_66382BD6FB9E_.wvu.PrintTitles" localSheetId="3">'Forma Nr.2 SB 1.4.4.28'!$23:$33</definedName>
    <definedName name="Z_7A632666_DBD4_4CFF_BD05_66382BD6FB9E_.wvu.PrintTitles" localSheetId="6">'Forma Nr.2 VBD'!$23:$33</definedName>
    <definedName name="Z_7A632666_DBD4_4CFF_BD05_66382BD6FB9E_.wvu.PrintTitles" localSheetId="0">'Forma Nr.2 VISO'!$23:$33</definedName>
    <definedName name="Z_9B727EDB_49B4_42DC_BF97_3A35178E0BFD_.wvu.Cols" localSheetId="1">'Forma Nr.2  SB VISO'!$M:$P</definedName>
    <definedName name="Z_9B727EDB_49B4_42DC_BF97_3A35178E0BFD_.wvu.Cols" localSheetId="5">'Forma Nr.2 ML'!$M:$P</definedName>
    <definedName name="Z_9B727EDB_49B4_42DC_BF97_3A35178E0BFD_.wvu.Cols" localSheetId="4">'Forma Nr.2 S'!$M:$P</definedName>
    <definedName name="Z_9B727EDB_49B4_42DC_BF97_3A35178E0BFD_.wvu.Cols" localSheetId="2">'Forma Nr.2 SB '!$M:$P</definedName>
    <definedName name="Z_9B727EDB_49B4_42DC_BF97_3A35178E0BFD_.wvu.Cols" localSheetId="3">'Forma Nr.2 SB 1.4.4.28'!$M:$P</definedName>
    <definedName name="Z_9B727EDB_49B4_42DC_BF97_3A35178E0BFD_.wvu.Cols" localSheetId="6">'Forma Nr.2 VBD'!$M:$P</definedName>
    <definedName name="Z_9B727EDB_49B4_42DC_BF97_3A35178E0BFD_.wvu.Cols" localSheetId="0">'Forma Nr.2 VISO'!$M:$P</definedName>
    <definedName name="Z_9B727EDB_49B4_42DC_BF97_3A35178E0BFD_.wvu.PrintTitles" localSheetId="1">'Forma Nr.2  SB VISO'!$23:$29</definedName>
    <definedName name="Z_9B727EDB_49B4_42DC_BF97_3A35178E0BFD_.wvu.PrintTitles" localSheetId="5">'Forma Nr.2 ML'!$23:$29</definedName>
    <definedName name="Z_9B727EDB_49B4_42DC_BF97_3A35178E0BFD_.wvu.PrintTitles" localSheetId="4">'Forma Nr.2 S'!$23:$29</definedName>
    <definedName name="Z_9B727EDB_49B4_42DC_BF97_3A35178E0BFD_.wvu.PrintTitles" localSheetId="2">'Forma Nr.2 SB '!$23:$29</definedName>
    <definedName name="Z_9B727EDB_49B4_42DC_BF97_3A35178E0BFD_.wvu.PrintTitles" localSheetId="3">'Forma Nr.2 SB 1.4.4.28'!$23:$29</definedName>
    <definedName name="Z_9B727EDB_49B4_42DC_BF97_3A35178E0BFD_.wvu.PrintTitles" localSheetId="6">'Forma Nr.2 VBD'!$23:$29</definedName>
    <definedName name="Z_9B727EDB_49B4_42DC_BF97_3A35178E0BFD_.wvu.PrintTitles" localSheetId="0">'Forma Nr.2 VISO'!$23:$29</definedName>
    <definedName name="Z_A64B7B98_B658_4E89_BA3D_F49D1265D61E_.wvu.Cols" localSheetId="1">'Forma Nr.2  SB VISO'!$M:$P</definedName>
    <definedName name="Z_A64B7B98_B658_4E89_BA3D_F49D1265D61E_.wvu.Cols" localSheetId="5">'Forma Nr.2 ML'!$M:$P</definedName>
    <definedName name="Z_A64B7B98_B658_4E89_BA3D_F49D1265D61E_.wvu.Cols" localSheetId="4">'Forma Nr.2 S'!$M:$P</definedName>
    <definedName name="Z_A64B7B98_B658_4E89_BA3D_F49D1265D61E_.wvu.Cols" localSheetId="2">'Forma Nr.2 SB '!$M:$P</definedName>
    <definedName name="Z_A64B7B98_B658_4E89_BA3D_F49D1265D61E_.wvu.Cols" localSheetId="3">'Forma Nr.2 SB 1.4.4.28'!$M:$P</definedName>
    <definedName name="Z_A64B7B98_B658_4E89_BA3D_F49D1265D61E_.wvu.Cols" localSheetId="6">'Forma Nr.2 VBD'!$M:$P</definedName>
    <definedName name="Z_A64B7B98_B658_4E89_BA3D_F49D1265D61E_.wvu.Cols" localSheetId="0">'Forma Nr.2 VISO'!$M:$P</definedName>
    <definedName name="Z_A64B7B98_B658_4E89_BA3D_F49D1265D61E_.wvu.PrintTitles" localSheetId="1">'Forma Nr.2  SB VISO'!$23:$33</definedName>
    <definedName name="Z_A64B7B98_B658_4E89_BA3D_F49D1265D61E_.wvu.PrintTitles" localSheetId="5">'Forma Nr.2 ML'!$23:$33</definedName>
    <definedName name="Z_A64B7B98_B658_4E89_BA3D_F49D1265D61E_.wvu.PrintTitles" localSheetId="4">'Forma Nr.2 S'!$23:$33</definedName>
    <definedName name="Z_A64B7B98_B658_4E89_BA3D_F49D1265D61E_.wvu.PrintTitles" localSheetId="2">'Forma Nr.2 SB '!$23:$33</definedName>
    <definedName name="Z_A64B7B98_B658_4E89_BA3D_F49D1265D61E_.wvu.PrintTitles" localSheetId="3">'Forma Nr.2 SB 1.4.4.28'!$23:$33</definedName>
    <definedName name="Z_A64B7B98_B658_4E89_BA3D_F49D1265D61E_.wvu.PrintTitles" localSheetId="6">'Forma Nr.2 VBD'!$23:$33</definedName>
    <definedName name="Z_A64B7B98_B658_4E89_BA3D_F49D1265D61E_.wvu.PrintTitles" localSheetId="0">'Forma Nr.2 VISO'!$23:$33</definedName>
    <definedName name="Z_B9470AF3_226B_4213_A7B5_37AA221FCC86_.wvu.Cols" localSheetId="1">'Forma Nr.2  SB VISO'!$M:$P</definedName>
    <definedName name="Z_B9470AF3_226B_4213_A7B5_37AA221FCC86_.wvu.Cols" localSheetId="5">'Forma Nr.2 ML'!$M:$P</definedName>
    <definedName name="Z_B9470AF3_226B_4213_A7B5_37AA221FCC86_.wvu.Cols" localSheetId="4">'Forma Nr.2 S'!$M:$P</definedName>
    <definedName name="Z_B9470AF3_226B_4213_A7B5_37AA221FCC86_.wvu.Cols" localSheetId="2">'Forma Nr.2 SB '!$M:$P</definedName>
    <definedName name="Z_B9470AF3_226B_4213_A7B5_37AA221FCC86_.wvu.Cols" localSheetId="3">'Forma Nr.2 SB 1.4.4.28'!$M:$P</definedName>
    <definedName name="Z_B9470AF3_226B_4213_A7B5_37AA221FCC86_.wvu.Cols" localSheetId="6">'Forma Nr.2 VBD'!$M:$P</definedName>
    <definedName name="Z_B9470AF3_226B_4213_A7B5_37AA221FCC86_.wvu.Cols" localSheetId="0">'Forma Nr.2 VISO'!$M:$P</definedName>
    <definedName name="Z_B9470AF3_226B_4213_A7B5_37AA221FCC86_.wvu.PrintTitles" localSheetId="1">'Forma Nr.2  SB VISO'!$23:$33</definedName>
    <definedName name="Z_B9470AF3_226B_4213_A7B5_37AA221FCC86_.wvu.PrintTitles" localSheetId="5">'Forma Nr.2 ML'!$23:$33</definedName>
    <definedName name="Z_B9470AF3_226B_4213_A7B5_37AA221FCC86_.wvu.PrintTitles" localSheetId="4">'Forma Nr.2 S'!$23:$33</definedName>
    <definedName name="Z_B9470AF3_226B_4213_A7B5_37AA221FCC86_.wvu.PrintTitles" localSheetId="2">'Forma Nr.2 SB '!$23:$33</definedName>
    <definedName name="Z_B9470AF3_226B_4213_A7B5_37AA221FCC86_.wvu.PrintTitles" localSheetId="3">'Forma Nr.2 SB 1.4.4.28'!$23:$33</definedName>
    <definedName name="Z_B9470AF3_226B_4213_A7B5_37AA221FCC86_.wvu.PrintTitles" localSheetId="6">'Forma Nr.2 VBD'!$23:$33</definedName>
    <definedName name="Z_B9470AF3_226B_4213_A7B5_37AA221FCC86_.wvu.PrintTitles" localSheetId="0">'Forma Nr.2 VISO'!$23:$33</definedName>
    <definedName name="Z_D669FC1B_AE0B_4417_8D6F_8460D68D5677_.wvu.Cols" localSheetId="1">'Forma Nr.2  SB VISO'!$M:$P</definedName>
    <definedName name="Z_D669FC1B_AE0B_4417_8D6F_8460D68D5677_.wvu.Cols" localSheetId="5">'Forma Nr.2 ML'!$M:$P</definedName>
    <definedName name="Z_D669FC1B_AE0B_4417_8D6F_8460D68D5677_.wvu.Cols" localSheetId="4">'Forma Nr.2 S'!$M:$P</definedName>
    <definedName name="Z_D669FC1B_AE0B_4417_8D6F_8460D68D5677_.wvu.Cols" localSheetId="2">'Forma Nr.2 SB '!$M:$P</definedName>
    <definedName name="Z_D669FC1B_AE0B_4417_8D6F_8460D68D5677_.wvu.Cols" localSheetId="3">'Forma Nr.2 SB 1.4.4.28'!$M:$P</definedName>
    <definedName name="Z_D669FC1B_AE0B_4417_8D6F_8460D68D5677_.wvu.Cols" localSheetId="6">'Forma Nr.2 VBD'!$M:$P</definedName>
    <definedName name="Z_D669FC1B_AE0B_4417_8D6F_8460D68D5677_.wvu.Cols" localSheetId="0">'Forma Nr.2 VISO'!$M:$P</definedName>
    <definedName name="Z_D669FC1B_AE0B_4417_8D6F_8460D68D5677_.wvu.PrintTitles" localSheetId="1">'Forma Nr.2  SB VISO'!$23:$29</definedName>
    <definedName name="Z_D669FC1B_AE0B_4417_8D6F_8460D68D5677_.wvu.PrintTitles" localSheetId="5">'Forma Nr.2 ML'!$23:$29</definedName>
    <definedName name="Z_D669FC1B_AE0B_4417_8D6F_8460D68D5677_.wvu.PrintTitles" localSheetId="4">'Forma Nr.2 S'!$23:$29</definedName>
    <definedName name="Z_D669FC1B_AE0B_4417_8D6F_8460D68D5677_.wvu.PrintTitles" localSheetId="2">'Forma Nr.2 SB '!$23:$29</definedName>
    <definedName name="Z_D669FC1B_AE0B_4417_8D6F_8460D68D5677_.wvu.PrintTitles" localSheetId="3">'Forma Nr.2 SB 1.4.4.28'!$23:$29</definedName>
    <definedName name="Z_D669FC1B_AE0B_4417_8D6F_8460D68D5677_.wvu.PrintTitles" localSheetId="6">'Forma Nr.2 VBD'!$23:$29</definedName>
    <definedName name="Z_D669FC1B_AE0B_4417_8D6F_8460D68D5677_.wvu.PrintTitles" localSheetId="0">'Forma Nr.2 VISO'!$23:$29</definedName>
    <definedName name="Z_DF4717B8_E960_4300_AF40_4AC5F93B40E3_.wvu.Cols" localSheetId="1">'Forma Nr.2  SB VISO'!$M:$P</definedName>
    <definedName name="Z_DF4717B8_E960_4300_AF40_4AC5F93B40E3_.wvu.Cols" localSheetId="5">'Forma Nr.2 ML'!$M:$P</definedName>
    <definedName name="Z_DF4717B8_E960_4300_AF40_4AC5F93B40E3_.wvu.Cols" localSheetId="4">'Forma Nr.2 S'!$M:$P</definedName>
    <definedName name="Z_DF4717B8_E960_4300_AF40_4AC5F93B40E3_.wvu.Cols" localSheetId="2">'Forma Nr.2 SB '!$M:$P</definedName>
    <definedName name="Z_DF4717B8_E960_4300_AF40_4AC5F93B40E3_.wvu.Cols" localSheetId="3">'Forma Nr.2 SB 1.4.4.28'!$M:$P</definedName>
    <definedName name="Z_DF4717B8_E960_4300_AF40_4AC5F93B40E3_.wvu.Cols" localSheetId="6">'Forma Nr.2 VBD'!$M:$P</definedName>
    <definedName name="Z_DF4717B8_E960_4300_AF40_4AC5F93B40E3_.wvu.Cols" localSheetId="0">'Forma Nr.2 VISO'!$M:$P</definedName>
    <definedName name="Z_DF4717B8_E960_4300_AF40_4AC5F93B40E3_.wvu.PrintTitles" localSheetId="1">'Forma Nr.2  SB VISO'!$23:$29</definedName>
    <definedName name="Z_DF4717B8_E960_4300_AF40_4AC5F93B40E3_.wvu.PrintTitles" localSheetId="5">'Forma Nr.2 ML'!$23:$29</definedName>
    <definedName name="Z_DF4717B8_E960_4300_AF40_4AC5F93B40E3_.wvu.PrintTitles" localSheetId="4">'Forma Nr.2 S'!$23:$29</definedName>
    <definedName name="Z_DF4717B8_E960_4300_AF40_4AC5F93B40E3_.wvu.PrintTitles" localSheetId="2">'Forma Nr.2 SB '!$23:$29</definedName>
    <definedName name="Z_DF4717B8_E960_4300_AF40_4AC5F93B40E3_.wvu.PrintTitles" localSheetId="3">'Forma Nr.2 SB 1.4.4.28'!$23:$29</definedName>
    <definedName name="Z_DF4717B8_E960_4300_AF40_4AC5F93B40E3_.wvu.PrintTitles" localSheetId="6">'Forma Nr.2 VBD'!$23:$29</definedName>
    <definedName name="Z_DF4717B8_E960_4300_AF40_4AC5F93B40E3_.wvu.PrintTitles" localSheetId="0">'Forma Nr.2 VISO'!$23:$29</definedName>
    <definedName name="Z_F677807F_46FD_43C6_BB8F_08ECC7636E03_.wvu.Cols" localSheetId="1">'Forma Nr.2  SB VISO'!$M:$P</definedName>
    <definedName name="Z_F677807F_46FD_43C6_BB8F_08ECC7636E03_.wvu.Cols" localSheetId="5">'Forma Nr.2 ML'!$M:$P</definedName>
    <definedName name="Z_F677807F_46FD_43C6_BB8F_08ECC7636E03_.wvu.Cols" localSheetId="4">'Forma Nr.2 S'!$M:$P</definedName>
    <definedName name="Z_F677807F_46FD_43C6_BB8F_08ECC7636E03_.wvu.Cols" localSheetId="2">'Forma Nr.2 SB '!$M:$P</definedName>
    <definedName name="Z_F677807F_46FD_43C6_BB8F_08ECC7636E03_.wvu.Cols" localSheetId="3">'Forma Nr.2 SB 1.4.4.28'!$M:$P</definedName>
    <definedName name="Z_F677807F_46FD_43C6_BB8F_08ECC7636E03_.wvu.Cols" localSheetId="6">'Forma Nr.2 VBD'!$M:$P</definedName>
    <definedName name="Z_F677807F_46FD_43C6_BB8F_08ECC7636E03_.wvu.Cols" localSheetId="0">'Forma Nr.2 VISO'!$M:$P</definedName>
    <definedName name="Z_F677807F_46FD_43C6_BB8F_08ECC7636E03_.wvu.PrintTitles" localSheetId="1">'Forma Nr.2  SB VISO'!$23:$33</definedName>
    <definedName name="Z_F677807F_46FD_43C6_BB8F_08ECC7636E03_.wvu.PrintTitles" localSheetId="5">'Forma Nr.2 ML'!$23:$33</definedName>
    <definedName name="Z_F677807F_46FD_43C6_BB8F_08ECC7636E03_.wvu.PrintTitles" localSheetId="4">'Forma Nr.2 S'!$23:$33</definedName>
    <definedName name="Z_F677807F_46FD_43C6_BB8F_08ECC7636E03_.wvu.PrintTitles" localSheetId="2">'Forma Nr.2 SB '!$23:$33</definedName>
    <definedName name="Z_F677807F_46FD_43C6_BB8F_08ECC7636E03_.wvu.PrintTitles" localSheetId="3">'Forma Nr.2 SB 1.4.4.28'!$23:$33</definedName>
    <definedName name="Z_F677807F_46FD_43C6_BB8F_08ECC7636E03_.wvu.PrintTitles" localSheetId="6">'Forma Nr.2 VBD'!$23:$33</definedName>
    <definedName name="Z_F677807F_46FD_43C6_BB8F_08ECC7636E03_.wvu.PrintTitles" localSheetId="0">'Forma Nr.2 VISO'!$23:$33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1" i="18" l="1"/>
  <c r="H22" i="18" s="1"/>
  <c r="D20" i="17"/>
  <c r="H20" i="16"/>
  <c r="L20" i="16"/>
  <c r="L34" i="16" s="1"/>
  <c r="M20" i="16"/>
  <c r="N20" i="16"/>
  <c r="O20" i="16"/>
  <c r="S20" i="16"/>
  <c r="L21" i="16"/>
  <c r="S21" i="16"/>
  <c r="H22" i="16"/>
  <c r="L22" i="16"/>
  <c r="M22" i="16"/>
  <c r="S22" i="16"/>
  <c r="L23" i="16"/>
  <c r="S23" i="16"/>
  <c r="L24" i="16"/>
  <c r="S24" i="16"/>
  <c r="L25" i="16"/>
  <c r="S25" i="16"/>
  <c r="L26" i="16"/>
  <c r="S26" i="16"/>
  <c r="L27" i="16"/>
  <c r="S27" i="16"/>
  <c r="L28" i="16"/>
  <c r="S28" i="16"/>
  <c r="L29" i="16"/>
  <c r="S29" i="16"/>
  <c r="L30" i="16"/>
  <c r="S30" i="16"/>
  <c r="L31" i="16"/>
  <c r="S31" i="16"/>
  <c r="H32" i="16"/>
  <c r="L32" i="16"/>
  <c r="M32" i="16"/>
  <c r="S32" i="16"/>
  <c r="L33" i="16"/>
  <c r="S33" i="16"/>
  <c r="B34" i="16"/>
  <c r="C34" i="16"/>
  <c r="D34" i="16"/>
  <c r="E34" i="16"/>
  <c r="F34" i="16"/>
  <c r="G34" i="16"/>
  <c r="H34" i="16"/>
  <c r="I34" i="16"/>
  <c r="J34" i="16"/>
  <c r="K34" i="16"/>
  <c r="M34" i="16"/>
  <c r="S34" i="16" s="1"/>
  <c r="N34" i="16"/>
  <c r="O34" i="16"/>
  <c r="P34" i="16"/>
  <c r="Q34" i="16"/>
  <c r="R34" i="16"/>
  <c r="B35" i="16"/>
  <c r="C35" i="16"/>
  <c r="D35" i="16"/>
  <c r="E35" i="16"/>
  <c r="F35" i="16"/>
  <c r="G35" i="16"/>
  <c r="H35" i="16"/>
  <c r="L35" i="16" s="1"/>
  <c r="I35" i="16"/>
  <c r="J35" i="16"/>
  <c r="K35" i="16"/>
  <c r="M35" i="16"/>
  <c r="N35" i="16"/>
  <c r="O35" i="16"/>
  <c r="P35" i="16"/>
  <c r="Q35" i="16"/>
  <c r="R35" i="16"/>
  <c r="S35" i="16"/>
  <c r="B36" i="16"/>
  <c r="C36" i="16"/>
  <c r="D36" i="16"/>
  <c r="E36" i="16"/>
  <c r="F36" i="16"/>
  <c r="G36" i="16"/>
  <c r="H36" i="16"/>
  <c r="I36" i="16"/>
  <c r="L36" i="16" s="1"/>
  <c r="J36" i="16"/>
  <c r="K36" i="16"/>
  <c r="M36" i="16"/>
  <c r="S36" i="16" s="1"/>
  <c r="N36" i="16"/>
  <c r="O36" i="16"/>
  <c r="P36" i="16"/>
  <c r="Q36" i="16"/>
  <c r="R36" i="16"/>
  <c r="B37" i="16"/>
  <c r="C37" i="16"/>
  <c r="D37" i="16"/>
  <c r="E37" i="16"/>
  <c r="F37" i="16"/>
  <c r="G37" i="16"/>
  <c r="H37" i="16"/>
  <c r="L37" i="16" s="1"/>
  <c r="I37" i="16"/>
  <c r="J37" i="16"/>
  <c r="K37" i="16"/>
  <c r="M37" i="16"/>
  <c r="N37" i="16"/>
  <c r="O37" i="16"/>
  <c r="P37" i="16"/>
  <c r="Q37" i="16"/>
  <c r="R37" i="16"/>
  <c r="S37" i="16"/>
  <c r="B38" i="16"/>
  <c r="C38" i="16"/>
  <c r="D38" i="16"/>
  <c r="E38" i="16"/>
  <c r="F38" i="16"/>
  <c r="G38" i="16"/>
  <c r="H38" i="16"/>
  <c r="I38" i="16"/>
  <c r="J38" i="16"/>
  <c r="K38" i="16"/>
  <c r="L38" i="16"/>
  <c r="M38" i="16"/>
  <c r="S38" i="16" s="1"/>
  <c r="N38" i="16"/>
  <c r="O38" i="16"/>
  <c r="P38" i="16"/>
  <c r="Q38" i="16"/>
  <c r="R38" i="16"/>
  <c r="B39" i="16"/>
  <c r="C39" i="16"/>
  <c r="D39" i="16"/>
  <c r="E39" i="16"/>
  <c r="F39" i="16"/>
  <c r="G39" i="16"/>
  <c r="H39" i="16"/>
  <c r="L39" i="16" s="1"/>
  <c r="I39" i="16"/>
  <c r="J39" i="16"/>
  <c r="K39" i="16"/>
  <c r="M39" i="16"/>
  <c r="N39" i="16"/>
  <c r="O39" i="16"/>
  <c r="P39" i="16"/>
  <c r="Q39" i="16"/>
  <c r="R39" i="16"/>
  <c r="S39" i="16"/>
  <c r="K31" i="15"/>
  <c r="I32" i="15"/>
  <c r="I31" i="15" s="1"/>
  <c r="I30" i="15" s="1"/>
  <c r="I91" i="15" s="1"/>
  <c r="J32" i="15"/>
  <c r="J31" i="15" s="1"/>
  <c r="J30" i="15" s="1"/>
  <c r="J91" i="15" s="1"/>
  <c r="K32" i="15"/>
  <c r="I37" i="15"/>
  <c r="J37" i="15"/>
  <c r="K37" i="15"/>
  <c r="I39" i="15"/>
  <c r="J39" i="15"/>
  <c r="K39" i="15"/>
  <c r="I42" i="15"/>
  <c r="J42" i="15"/>
  <c r="K42" i="15"/>
  <c r="I43" i="15"/>
  <c r="J43" i="15"/>
  <c r="K43" i="15"/>
  <c r="I48" i="15"/>
  <c r="I47" i="15" s="1"/>
  <c r="J48" i="15"/>
  <c r="J47" i="15" s="1"/>
  <c r="K48" i="15"/>
  <c r="I51" i="15"/>
  <c r="J51" i="15"/>
  <c r="K51" i="15"/>
  <c r="K47" i="15" s="1"/>
  <c r="I54" i="15"/>
  <c r="J54" i="15"/>
  <c r="K54" i="15"/>
  <c r="I59" i="15"/>
  <c r="J59" i="15"/>
  <c r="K59" i="15"/>
  <c r="I66" i="15"/>
  <c r="I67" i="15"/>
  <c r="J67" i="15"/>
  <c r="J66" i="15" s="1"/>
  <c r="K67" i="15"/>
  <c r="K66" i="15" s="1"/>
  <c r="I70" i="15"/>
  <c r="J70" i="15"/>
  <c r="K70" i="15"/>
  <c r="I76" i="15"/>
  <c r="I75" i="15" s="1"/>
  <c r="J76" i="15"/>
  <c r="J75" i="15" s="1"/>
  <c r="K76" i="15"/>
  <c r="K75" i="15" s="1"/>
  <c r="I82" i="15"/>
  <c r="J82" i="15"/>
  <c r="K82" i="15"/>
  <c r="I83" i="15"/>
  <c r="J83" i="15"/>
  <c r="K83" i="15"/>
  <c r="D27" i="10"/>
  <c r="I18" i="13"/>
  <c r="J18" i="13" s="1"/>
  <c r="J24" i="13" s="1"/>
  <c r="H18" i="13"/>
  <c r="H20" i="14"/>
  <c r="H23" i="14" s="1"/>
  <c r="D23" i="14"/>
  <c r="E23" i="14"/>
  <c r="F23" i="14"/>
  <c r="J17" i="13"/>
  <c r="K17" i="13"/>
  <c r="J19" i="13"/>
  <c r="K19" i="13"/>
  <c r="J20" i="13"/>
  <c r="K20" i="13"/>
  <c r="E21" i="13"/>
  <c r="E24" i="13" s="1"/>
  <c r="H21" i="13"/>
  <c r="I21" i="13"/>
  <c r="J21" i="13"/>
  <c r="J22" i="13"/>
  <c r="K22" i="13"/>
  <c r="J23" i="13"/>
  <c r="K23" i="13"/>
  <c r="K21" i="13" s="1"/>
  <c r="F24" i="13"/>
  <c r="G24" i="13"/>
  <c r="H24" i="13"/>
  <c r="K30" i="15" l="1"/>
  <c r="K91" i="15" s="1"/>
  <c r="I24" i="13"/>
  <c r="K18" i="13"/>
  <c r="K25" i="13" s="1"/>
  <c r="C27" i="10"/>
  <c r="B27" i="10"/>
  <c r="E25" i="10"/>
  <c r="D24" i="10"/>
  <c r="E24" i="10" s="1"/>
  <c r="D23" i="10"/>
  <c r="E23" i="10" s="1"/>
  <c r="D22" i="10"/>
  <c r="E22" i="10" s="1"/>
  <c r="E21" i="10"/>
  <c r="E20" i="10"/>
  <c r="E19" i="10"/>
  <c r="D18" i="10"/>
  <c r="E18" i="10" s="1"/>
  <c r="E17" i="10"/>
  <c r="D17" i="10"/>
  <c r="E16" i="10"/>
  <c r="D16" i="10"/>
  <c r="C16" i="11"/>
  <c r="C17" i="11"/>
  <c r="C18" i="11"/>
  <c r="C19" i="11"/>
  <c r="E20" i="11"/>
  <c r="F20" i="11"/>
  <c r="G20" i="11"/>
  <c r="G42" i="11" s="1"/>
  <c r="H20" i="11"/>
  <c r="H42" i="11" s="1"/>
  <c r="C21" i="11"/>
  <c r="C22" i="11"/>
  <c r="C23" i="11"/>
  <c r="C24" i="11"/>
  <c r="C25" i="11"/>
  <c r="C26" i="11"/>
  <c r="C27" i="11"/>
  <c r="C28" i="11"/>
  <c r="C29" i="11"/>
  <c r="C30" i="11"/>
  <c r="D31" i="11"/>
  <c r="C31" i="11" s="1"/>
  <c r="C33" i="11"/>
  <c r="C34" i="11"/>
  <c r="C35" i="11"/>
  <c r="C36" i="11"/>
  <c r="C37" i="11"/>
  <c r="C38" i="11"/>
  <c r="C39" i="11"/>
  <c r="D40" i="11"/>
  <c r="C40" i="11" s="1"/>
  <c r="C41" i="11"/>
  <c r="E42" i="11"/>
  <c r="F42" i="11"/>
  <c r="E27" i="10" l="1"/>
  <c r="D20" i="11"/>
  <c r="C20" i="11" l="1"/>
  <c r="C42" i="11" s="1"/>
  <c r="D42" i="11"/>
  <c r="H18" i="9" l="1"/>
  <c r="H24" i="9" s="1"/>
  <c r="H21" i="9"/>
  <c r="H23" i="9"/>
  <c r="H18" i="8"/>
  <c r="H24" i="8" s="1"/>
  <c r="H21" i="8"/>
  <c r="H23" i="8"/>
  <c r="I38" i="7"/>
  <c r="J38" i="7"/>
  <c r="J37" i="7" s="1"/>
  <c r="J36" i="7" s="1"/>
  <c r="K38" i="7"/>
  <c r="K37" i="7" s="1"/>
  <c r="K36" i="7" s="1"/>
  <c r="L38" i="7"/>
  <c r="I40" i="7"/>
  <c r="I37" i="7" s="1"/>
  <c r="I36" i="7" s="1"/>
  <c r="J40" i="7"/>
  <c r="K40" i="7"/>
  <c r="L40" i="7"/>
  <c r="L37" i="7" s="1"/>
  <c r="L36" i="7" s="1"/>
  <c r="I44" i="7"/>
  <c r="I43" i="7" s="1"/>
  <c r="I42" i="7" s="1"/>
  <c r="J44" i="7"/>
  <c r="J43" i="7" s="1"/>
  <c r="J42" i="7" s="1"/>
  <c r="K44" i="7"/>
  <c r="K43" i="7" s="1"/>
  <c r="K42" i="7" s="1"/>
  <c r="L44" i="7"/>
  <c r="L43" i="7" s="1"/>
  <c r="L42" i="7" s="1"/>
  <c r="I48" i="7"/>
  <c r="I47" i="7" s="1"/>
  <c r="I46" i="7" s="1"/>
  <c r="K48" i="7"/>
  <c r="K47" i="7" s="1"/>
  <c r="K46" i="7" s="1"/>
  <c r="L48" i="7"/>
  <c r="L47" i="7" s="1"/>
  <c r="L46" i="7" s="1"/>
  <c r="I49" i="7"/>
  <c r="J49" i="7"/>
  <c r="J48" i="7" s="1"/>
  <c r="J47" i="7" s="1"/>
  <c r="J46" i="7" s="1"/>
  <c r="K49" i="7"/>
  <c r="L49" i="7"/>
  <c r="I68" i="7"/>
  <c r="J68" i="7"/>
  <c r="K68" i="7"/>
  <c r="L68" i="7"/>
  <c r="I69" i="7"/>
  <c r="J69" i="7"/>
  <c r="K69" i="7"/>
  <c r="L69" i="7"/>
  <c r="I73" i="7"/>
  <c r="K73" i="7"/>
  <c r="L73" i="7"/>
  <c r="L67" i="7" s="1"/>
  <c r="L66" i="7" s="1"/>
  <c r="I74" i="7"/>
  <c r="J74" i="7"/>
  <c r="J73" i="7" s="1"/>
  <c r="K74" i="7"/>
  <c r="L74" i="7"/>
  <c r="I79" i="7"/>
  <c r="I78" i="7" s="1"/>
  <c r="I67" i="7" s="1"/>
  <c r="I66" i="7" s="1"/>
  <c r="J79" i="7"/>
  <c r="J78" i="7" s="1"/>
  <c r="K79" i="7"/>
  <c r="K78" i="7" s="1"/>
  <c r="L79" i="7"/>
  <c r="L78" i="7" s="1"/>
  <c r="I85" i="7"/>
  <c r="I84" i="7" s="1"/>
  <c r="I83" i="7" s="1"/>
  <c r="J85" i="7"/>
  <c r="J84" i="7" s="1"/>
  <c r="J83" i="7" s="1"/>
  <c r="K85" i="7"/>
  <c r="K84" i="7" s="1"/>
  <c r="K83" i="7" s="1"/>
  <c r="L85" i="7"/>
  <c r="L84" i="7" s="1"/>
  <c r="L83" i="7" s="1"/>
  <c r="I89" i="7"/>
  <c r="I88" i="7" s="1"/>
  <c r="I87" i="7" s="1"/>
  <c r="J89" i="7"/>
  <c r="J88" i="7" s="1"/>
  <c r="J87" i="7" s="1"/>
  <c r="K89" i="7"/>
  <c r="K88" i="7" s="1"/>
  <c r="K87" i="7" s="1"/>
  <c r="L89" i="7"/>
  <c r="L88" i="7" s="1"/>
  <c r="L87" i="7" s="1"/>
  <c r="I90" i="7"/>
  <c r="J90" i="7"/>
  <c r="K90" i="7"/>
  <c r="L90" i="7"/>
  <c r="I95" i="7"/>
  <c r="I94" i="7" s="1"/>
  <c r="J95" i="7"/>
  <c r="J94" i="7" s="1"/>
  <c r="K95" i="7"/>
  <c r="L95" i="7"/>
  <c r="I96" i="7"/>
  <c r="J96" i="7"/>
  <c r="K96" i="7"/>
  <c r="L96" i="7"/>
  <c r="I97" i="7"/>
  <c r="J97" i="7"/>
  <c r="K97" i="7"/>
  <c r="L97" i="7"/>
  <c r="I100" i="7"/>
  <c r="K100" i="7"/>
  <c r="L100" i="7"/>
  <c r="I101" i="7"/>
  <c r="K101" i="7"/>
  <c r="L101" i="7"/>
  <c r="I102" i="7"/>
  <c r="J102" i="7"/>
  <c r="J101" i="7" s="1"/>
  <c r="J100" i="7" s="1"/>
  <c r="K102" i="7"/>
  <c r="L102" i="7"/>
  <c r="I105" i="7"/>
  <c r="I106" i="7"/>
  <c r="J106" i="7"/>
  <c r="J105" i="7" s="1"/>
  <c r="K106" i="7"/>
  <c r="L106" i="7"/>
  <c r="I107" i="7"/>
  <c r="J107" i="7"/>
  <c r="K107" i="7"/>
  <c r="L107" i="7"/>
  <c r="I110" i="7"/>
  <c r="K110" i="7"/>
  <c r="K105" i="7" s="1"/>
  <c r="L110" i="7"/>
  <c r="L105" i="7" s="1"/>
  <c r="I111" i="7"/>
  <c r="J111" i="7"/>
  <c r="J110" i="7" s="1"/>
  <c r="K111" i="7"/>
  <c r="L111" i="7"/>
  <c r="I115" i="7"/>
  <c r="I114" i="7" s="1"/>
  <c r="K115" i="7"/>
  <c r="L115" i="7"/>
  <c r="L114" i="7" s="1"/>
  <c r="I116" i="7"/>
  <c r="J116" i="7"/>
  <c r="J115" i="7" s="1"/>
  <c r="K116" i="7"/>
  <c r="L116" i="7"/>
  <c r="I117" i="7"/>
  <c r="J117" i="7"/>
  <c r="K117" i="7"/>
  <c r="L117" i="7"/>
  <c r="I120" i="7"/>
  <c r="K120" i="7"/>
  <c r="L120" i="7"/>
  <c r="I121" i="7"/>
  <c r="K121" i="7"/>
  <c r="L121" i="7"/>
  <c r="I122" i="7"/>
  <c r="J122" i="7"/>
  <c r="J121" i="7" s="1"/>
  <c r="J120" i="7" s="1"/>
  <c r="K122" i="7"/>
  <c r="L122" i="7"/>
  <c r="I124" i="7"/>
  <c r="L124" i="7"/>
  <c r="I125" i="7"/>
  <c r="L125" i="7"/>
  <c r="I126" i="7"/>
  <c r="J126" i="7"/>
  <c r="J125" i="7" s="1"/>
  <c r="J124" i="7" s="1"/>
  <c r="K126" i="7"/>
  <c r="K125" i="7" s="1"/>
  <c r="K124" i="7" s="1"/>
  <c r="L126" i="7"/>
  <c r="I128" i="7"/>
  <c r="L128" i="7"/>
  <c r="I129" i="7"/>
  <c r="L129" i="7"/>
  <c r="I130" i="7"/>
  <c r="J130" i="7"/>
  <c r="J129" i="7" s="1"/>
  <c r="J128" i="7" s="1"/>
  <c r="K130" i="7"/>
  <c r="K129" i="7" s="1"/>
  <c r="K128" i="7" s="1"/>
  <c r="L130" i="7"/>
  <c r="I132" i="7"/>
  <c r="L132" i="7"/>
  <c r="I133" i="7"/>
  <c r="L133" i="7"/>
  <c r="I134" i="7"/>
  <c r="J134" i="7"/>
  <c r="J133" i="7" s="1"/>
  <c r="J132" i="7" s="1"/>
  <c r="K134" i="7"/>
  <c r="K133" i="7" s="1"/>
  <c r="K132" i="7" s="1"/>
  <c r="L134" i="7"/>
  <c r="I136" i="7"/>
  <c r="K136" i="7"/>
  <c r="L136" i="7"/>
  <c r="I137" i="7"/>
  <c r="K137" i="7"/>
  <c r="L137" i="7"/>
  <c r="I138" i="7"/>
  <c r="J138" i="7"/>
  <c r="J137" i="7" s="1"/>
  <c r="J136" i="7" s="1"/>
  <c r="K138" i="7"/>
  <c r="L138" i="7"/>
  <c r="I143" i="7"/>
  <c r="I142" i="7" s="1"/>
  <c r="I141" i="7" s="1"/>
  <c r="I140" i="7" s="1"/>
  <c r="J143" i="7"/>
  <c r="J142" i="7" s="1"/>
  <c r="J141" i="7" s="1"/>
  <c r="J140" i="7" s="1"/>
  <c r="K143" i="7"/>
  <c r="K142" i="7" s="1"/>
  <c r="K141" i="7" s="1"/>
  <c r="L143" i="7"/>
  <c r="L142" i="7" s="1"/>
  <c r="L141" i="7" s="1"/>
  <c r="L140" i="7" s="1"/>
  <c r="I148" i="7"/>
  <c r="I147" i="7" s="1"/>
  <c r="I146" i="7" s="1"/>
  <c r="J148" i="7"/>
  <c r="J147" i="7" s="1"/>
  <c r="J146" i="7" s="1"/>
  <c r="K148" i="7"/>
  <c r="K147" i="7" s="1"/>
  <c r="K146" i="7" s="1"/>
  <c r="L148" i="7"/>
  <c r="L147" i="7" s="1"/>
  <c r="L146" i="7" s="1"/>
  <c r="I151" i="7"/>
  <c r="J151" i="7"/>
  <c r="K151" i="7"/>
  <c r="L151" i="7"/>
  <c r="I152" i="7"/>
  <c r="J152" i="7"/>
  <c r="K152" i="7"/>
  <c r="L152" i="7"/>
  <c r="I154" i="7"/>
  <c r="K154" i="7"/>
  <c r="L154" i="7"/>
  <c r="I155" i="7"/>
  <c r="K155" i="7"/>
  <c r="L155" i="7"/>
  <c r="I156" i="7"/>
  <c r="J156" i="7"/>
  <c r="J155" i="7" s="1"/>
  <c r="J154" i="7" s="1"/>
  <c r="K156" i="7"/>
  <c r="L156" i="7"/>
  <c r="I162" i="7"/>
  <c r="I161" i="7" s="1"/>
  <c r="I160" i="7" s="1"/>
  <c r="I159" i="7" s="1"/>
  <c r="J162" i="7"/>
  <c r="J161" i="7" s="1"/>
  <c r="K162" i="7"/>
  <c r="K161" i="7" s="1"/>
  <c r="K160" i="7" s="1"/>
  <c r="K159" i="7" s="1"/>
  <c r="L162" i="7"/>
  <c r="L161" i="7" s="1"/>
  <c r="L160" i="7" s="1"/>
  <c r="L159" i="7" s="1"/>
  <c r="I166" i="7"/>
  <c r="L166" i="7"/>
  <c r="I167" i="7"/>
  <c r="J167" i="7"/>
  <c r="J166" i="7" s="1"/>
  <c r="K167" i="7"/>
  <c r="K166" i="7" s="1"/>
  <c r="L167" i="7"/>
  <c r="I172" i="7"/>
  <c r="I171" i="7" s="1"/>
  <c r="I170" i="7" s="1"/>
  <c r="I169" i="7" s="1"/>
  <c r="J172" i="7"/>
  <c r="J171" i="7" s="1"/>
  <c r="J170" i="7" s="1"/>
  <c r="K172" i="7"/>
  <c r="K171" i="7" s="1"/>
  <c r="K170" i="7" s="1"/>
  <c r="L172" i="7"/>
  <c r="L171" i="7" s="1"/>
  <c r="L170" i="7" s="1"/>
  <c r="L169" i="7" s="1"/>
  <c r="I176" i="7"/>
  <c r="I175" i="7" s="1"/>
  <c r="I174" i="7" s="1"/>
  <c r="J176" i="7"/>
  <c r="J175" i="7" s="1"/>
  <c r="K176" i="7"/>
  <c r="K175" i="7" s="1"/>
  <c r="L176" i="7"/>
  <c r="L175" i="7" s="1"/>
  <c r="L174" i="7" s="1"/>
  <c r="I180" i="7"/>
  <c r="L180" i="7"/>
  <c r="I181" i="7"/>
  <c r="J181" i="7"/>
  <c r="J180" i="7" s="1"/>
  <c r="K181" i="7"/>
  <c r="K180" i="7" s="1"/>
  <c r="L181" i="7"/>
  <c r="I188" i="7"/>
  <c r="K188" i="7"/>
  <c r="L188" i="7"/>
  <c r="I189" i="7"/>
  <c r="J189" i="7"/>
  <c r="J188" i="7" s="1"/>
  <c r="K189" i="7"/>
  <c r="L189" i="7"/>
  <c r="I192" i="7"/>
  <c r="I191" i="7" s="1"/>
  <c r="J192" i="7"/>
  <c r="J191" i="7" s="1"/>
  <c r="K192" i="7"/>
  <c r="K191" i="7" s="1"/>
  <c r="L192" i="7"/>
  <c r="L191" i="7" s="1"/>
  <c r="I196" i="7"/>
  <c r="J196" i="7"/>
  <c r="K196" i="7"/>
  <c r="L196" i="7"/>
  <c r="I197" i="7"/>
  <c r="J197" i="7"/>
  <c r="K197" i="7"/>
  <c r="L197" i="7"/>
  <c r="I202" i="7"/>
  <c r="J202" i="7"/>
  <c r="K202" i="7"/>
  <c r="L202" i="7"/>
  <c r="I203" i="7"/>
  <c r="J203" i="7"/>
  <c r="K203" i="7"/>
  <c r="L203" i="7"/>
  <c r="I208" i="7"/>
  <c r="I207" i="7" s="1"/>
  <c r="J208" i="7"/>
  <c r="J207" i="7" s="1"/>
  <c r="K208" i="7"/>
  <c r="K207" i="7" s="1"/>
  <c r="L208" i="7"/>
  <c r="L207" i="7" s="1"/>
  <c r="I212" i="7"/>
  <c r="I211" i="7" s="1"/>
  <c r="I210" i="7" s="1"/>
  <c r="J212" i="7"/>
  <c r="J211" i="7" s="1"/>
  <c r="J210" i="7" s="1"/>
  <c r="K212" i="7"/>
  <c r="K211" i="7" s="1"/>
  <c r="K210" i="7" s="1"/>
  <c r="L212" i="7"/>
  <c r="L211" i="7" s="1"/>
  <c r="L210" i="7" s="1"/>
  <c r="I219" i="7"/>
  <c r="I218" i="7" s="1"/>
  <c r="I217" i="7" s="1"/>
  <c r="J219" i="7"/>
  <c r="J218" i="7" s="1"/>
  <c r="K219" i="7"/>
  <c r="K218" i="7" s="1"/>
  <c r="L219" i="7"/>
  <c r="L218" i="7" s="1"/>
  <c r="L217" i="7" s="1"/>
  <c r="I221" i="7"/>
  <c r="L221" i="7"/>
  <c r="I222" i="7"/>
  <c r="J222" i="7"/>
  <c r="J221" i="7" s="1"/>
  <c r="K222" i="7"/>
  <c r="K221" i="7" s="1"/>
  <c r="L222" i="7"/>
  <c r="M222" i="7"/>
  <c r="N222" i="7"/>
  <c r="O222" i="7"/>
  <c r="P222" i="7"/>
  <c r="J230" i="7"/>
  <c r="J229" i="7" s="1"/>
  <c r="I231" i="7"/>
  <c r="I230" i="7" s="1"/>
  <c r="I229" i="7" s="1"/>
  <c r="J231" i="7"/>
  <c r="K231" i="7"/>
  <c r="K230" i="7" s="1"/>
  <c r="K229" i="7" s="1"/>
  <c r="L231" i="7"/>
  <c r="L230" i="7" s="1"/>
  <c r="L229" i="7" s="1"/>
  <c r="I235" i="7"/>
  <c r="I234" i="7" s="1"/>
  <c r="I233" i="7" s="1"/>
  <c r="J235" i="7"/>
  <c r="J234" i="7" s="1"/>
  <c r="J233" i="7" s="1"/>
  <c r="K235" i="7"/>
  <c r="K234" i="7" s="1"/>
  <c r="K233" i="7" s="1"/>
  <c r="L235" i="7"/>
  <c r="L234" i="7" s="1"/>
  <c r="L233" i="7" s="1"/>
  <c r="I241" i="7"/>
  <c r="I240" i="7" s="1"/>
  <c r="J241" i="7"/>
  <c r="J240" i="7" s="1"/>
  <c r="K241" i="7"/>
  <c r="L241" i="7"/>
  <c r="I242" i="7"/>
  <c r="J242" i="7"/>
  <c r="K242" i="7"/>
  <c r="L242" i="7"/>
  <c r="I244" i="7"/>
  <c r="J244" i="7"/>
  <c r="K244" i="7"/>
  <c r="L244" i="7"/>
  <c r="I247" i="7"/>
  <c r="J247" i="7"/>
  <c r="K247" i="7"/>
  <c r="L247" i="7"/>
  <c r="I250" i="7"/>
  <c r="L250" i="7"/>
  <c r="I251" i="7"/>
  <c r="J251" i="7"/>
  <c r="J250" i="7" s="1"/>
  <c r="K251" i="7"/>
  <c r="K250" i="7" s="1"/>
  <c r="L251" i="7"/>
  <c r="I254" i="7"/>
  <c r="K254" i="7"/>
  <c r="L254" i="7"/>
  <c r="I255" i="7"/>
  <c r="J255" i="7"/>
  <c r="J254" i="7" s="1"/>
  <c r="K255" i="7"/>
  <c r="L255" i="7"/>
  <c r="I259" i="7"/>
  <c r="I258" i="7" s="1"/>
  <c r="J259" i="7"/>
  <c r="J258" i="7" s="1"/>
  <c r="K259" i="7"/>
  <c r="K258" i="7" s="1"/>
  <c r="L259" i="7"/>
  <c r="L258" i="7" s="1"/>
  <c r="I262" i="7"/>
  <c r="L262" i="7"/>
  <c r="I263" i="7"/>
  <c r="J263" i="7"/>
  <c r="J262" i="7" s="1"/>
  <c r="K263" i="7"/>
  <c r="K262" i="7" s="1"/>
  <c r="L263" i="7"/>
  <c r="I265" i="7"/>
  <c r="K265" i="7"/>
  <c r="L265" i="7"/>
  <c r="I266" i="7"/>
  <c r="J266" i="7"/>
  <c r="J265" i="7" s="1"/>
  <c r="K266" i="7"/>
  <c r="L266" i="7"/>
  <c r="I269" i="7"/>
  <c r="I268" i="7" s="1"/>
  <c r="J269" i="7"/>
  <c r="J268" i="7" s="1"/>
  <c r="K269" i="7"/>
  <c r="K268" i="7" s="1"/>
  <c r="L269" i="7"/>
  <c r="L268" i="7" s="1"/>
  <c r="I274" i="7"/>
  <c r="I273" i="7" s="1"/>
  <c r="J274" i="7"/>
  <c r="J273" i="7" s="1"/>
  <c r="K274" i="7"/>
  <c r="K273" i="7" s="1"/>
  <c r="L274" i="7"/>
  <c r="L273" i="7" s="1"/>
  <c r="I276" i="7"/>
  <c r="J276" i="7"/>
  <c r="K276" i="7"/>
  <c r="L276" i="7"/>
  <c r="I279" i="7"/>
  <c r="J279" i="7"/>
  <c r="K279" i="7"/>
  <c r="L279" i="7"/>
  <c r="I282" i="7"/>
  <c r="K282" i="7"/>
  <c r="L282" i="7"/>
  <c r="I283" i="7"/>
  <c r="J283" i="7"/>
  <c r="J282" i="7" s="1"/>
  <c r="K283" i="7"/>
  <c r="L283" i="7"/>
  <c r="I287" i="7"/>
  <c r="I286" i="7" s="1"/>
  <c r="J287" i="7"/>
  <c r="J286" i="7" s="1"/>
  <c r="K287" i="7"/>
  <c r="K286" i="7" s="1"/>
  <c r="L287" i="7"/>
  <c r="L286" i="7" s="1"/>
  <c r="I290" i="7"/>
  <c r="L290" i="7"/>
  <c r="I291" i="7"/>
  <c r="J291" i="7"/>
  <c r="J290" i="7" s="1"/>
  <c r="K291" i="7"/>
  <c r="K290" i="7" s="1"/>
  <c r="L291" i="7"/>
  <c r="I294" i="7"/>
  <c r="K294" i="7"/>
  <c r="L294" i="7"/>
  <c r="I295" i="7"/>
  <c r="J295" i="7"/>
  <c r="J294" i="7" s="1"/>
  <c r="K295" i="7"/>
  <c r="L295" i="7"/>
  <c r="I298" i="7"/>
  <c r="I297" i="7" s="1"/>
  <c r="J298" i="7"/>
  <c r="J297" i="7" s="1"/>
  <c r="K298" i="7"/>
  <c r="K297" i="7" s="1"/>
  <c r="L298" i="7"/>
  <c r="L297" i="7" s="1"/>
  <c r="I300" i="7"/>
  <c r="K300" i="7"/>
  <c r="L300" i="7"/>
  <c r="I301" i="7"/>
  <c r="J301" i="7"/>
  <c r="J300" i="7" s="1"/>
  <c r="K301" i="7"/>
  <c r="L301" i="7"/>
  <c r="I307" i="7"/>
  <c r="I306" i="7" s="1"/>
  <c r="I305" i="7" s="1"/>
  <c r="J307" i="7"/>
  <c r="J306" i="7" s="1"/>
  <c r="K307" i="7"/>
  <c r="K306" i="7" s="1"/>
  <c r="L307" i="7"/>
  <c r="L306" i="7" s="1"/>
  <c r="I309" i="7"/>
  <c r="J309" i="7"/>
  <c r="K309" i="7"/>
  <c r="L309" i="7"/>
  <c r="I312" i="7"/>
  <c r="J312" i="7"/>
  <c r="K312" i="7"/>
  <c r="L312" i="7"/>
  <c r="I315" i="7"/>
  <c r="J315" i="7"/>
  <c r="K315" i="7"/>
  <c r="L315" i="7"/>
  <c r="I316" i="7"/>
  <c r="J316" i="7"/>
  <c r="K316" i="7"/>
  <c r="L316" i="7"/>
  <c r="I320" i="7"/>
  <c r="I319" i="7" s="1"/>
  <c r="J320" i="7"/>
  <c r="J319" i="7" s="1"/>
  <c r="K320" i="7"/>
  <c r="K319" i="7" s="1"/>
  <c r="L320" i="7"/>
  <c r="L319" i="7" s="1"/>
  <c r="I323" i="7"/>
  <c r="K323" i="7"/>
  <c r="L323" i="7"/>
  <c r="I324" i="7"/>
  <c r="J324" i="7"/>
  <c r="J323" i="7" s="1"/>
  <c r="K324" i="7"/>
  <c r="L324" i="7"/>
  <c r="I327" i="7"/>
  <c r="J327" i="7"/>
  <c r="K327" i="7"/>
  <c r="L327" i="7"/>
  <c r="I328" i="7"/>
  <c r="J328" i="7"/>
  <c r="K328" i="7"/>
  <c r="L328" i="7"/>
  <c r="I331" i="7"/>
  <c r="I330" i="7" s="1"/>
  <c r="J331" i="7"/>
  <c r="J330" i="7" s="1"/>
  <c r="K331" i="7"/>
  <c r="K330" i="7" s="1"/>
  <c r="L331" i="7"/>
  <c r="L330" i="7" s="1"/>
  <c r="I333" i="7"/>
  <c r="K333" i="7"/>
  <c r="L333" i="7"/>
  <c r="I334" i="7"/>
  <c r="J334" i="7"/>
  <c r="J333" i="7" s="1"/>
  <c r="K334" i="7"/>
  <c r="L334" i="7"/>
  <c r="I338" i="7"/>
  <c r="J338" i="7"/>
  <c r="J337" i="7" s="1"/>
  <c r="K338" i="7"/>
  <c r="L338" i="7"/>
  <c r="I339" i="7"/>
  <c r="J339" i="7"/>
  <c r="K339" i="7"/>
  <c r="L339" i="7"/>
  <c r="M339" i="7"/>
  <c r="N339" i="7"/>
  <c r="O339" i="7"/>
  <c r="P339" i="7"/>
  <c r="I341" i="7"/>
  <c r="J341" i="7"/>
  <c r="K341" i="7"/>
  <c r="L341" i="7"/>
  <c r="I344" i="7"/>
  <c r="J344" i="7"/>
  <c r="K344" i="7"/>
  <c r="L344" i="7"/>
  <c r="I347" i="7"/>
  <c r="J347" i="7"/>
  <c r="K347" i="7"/>
  <c r="K337" i="7" s="1"/>
  <c r="L347" i="7"/>
  <c r="I348" i="7"/>
  <c r="J348" i="7"/>
  <c r="K348" i="7"/>
  <c r="L348" i="7"/>
  <c r="I352" i="7"/>
  <c r="I351" i="7" s="1"/>
  <c r="J352" i="7"/>
  <c r="J351" i="7" s="1"/>
  <c r="K352" i="7"/>
  <c r="K351" i="7" s="1"/>
  <c r="L352" i="7"/>
  <c r="L351" i="7" s="1"/>
  <c r="I355" i="7"/>
  <c r="L355" i="7"/>
  <c r="I356" i="7"/>
  <c r="J356" i="7"/>
  <c r="J355" i="7" s="1"/>
  <c r="K356" i="7"/>
  <c r="K355" i="7" s="1"/>
  <c r="L356" i="7"/>
  <c r="I359" i="7"/>
  <c r="J359" i="7"/>
  <c r="K359" i="7"/>
  <c r="L359" i="7"/>
  <c r="I360" i="7"/>
  <c r="J360" i="7"/>
  <c r="K360" i="7"/>
  <c r="L360" i="7"/>
  <c r="I363" i="7"/>
  <c r="I362" i="7" s="1"/>
  <c r="J363" i="7"/>
  <c r="J362" i="7" s="1"/>
  <c r="K363" i="7"/>
  <c r="K362" i="7" s="1"/>
  <c r="L363" i="7"/>
  <c r="L362" i="7" s="1"/>
  <c r="I365" i="7"/>
  <c r="L365" i="7"/>
  <c r="I366" i="7"/>
  <c r="J366" i="7"/>
  <c r="J365" i="7" s="1"/>
  <c r="K366" i="7"/>
  <c r="K365" i="7" s="1"/>
  <c r="L366" i="7"/>
  <c r="I37" i="6"/>
  <c r="I36" i="6" s="1"/>
  <c r="I35" i="6" s="1"/>
  <c r="I38" i="6"/>
  <c r="J38" i="6"/>
  <c r="K38" i="6"/>
  <c r="K37" i="6" s="1"/>
  <c r="K36" i="6" s="1"/>
  <c r="K35" i="6" s="1"/>
  <c r="L38" i="6"/>
  <c r="L37" i="6" s="1"/>
  <c r="L36" i="6" s="1"/>
  <c r="L35" i="6" s="1"/>
  <c r="I40" i="6"/>
  <c r="J40" i="6"/>
  <c r="J37" i="6" s="1"/>
  <c r="J36" i="6" s="1"/>
  <c r="K40" i="6"/>
  <c r="L40" i="6"/>
  <c r="L43" i="6"/>
  <c r="L42" i="6" s="1"/>
  <c r="I44" i="6"/>
  <c r="I43" i="6" s="1"/>
  <c r="I42" i="6" s="1"/>
  <c r="J44" i="6"/>
  <c r="J43" i="6" s="1"/>
  <c r="J42" i="6" s="1"/>
  <c r="K44" i="6"/>
  <c r="K43" i="6" s="1"/>
  <c r="K42" i="6" s="1"/>
  <c r="L44" i="6"/>
  <c r="J48" i="6"/>
  <c r="J47" i="6" s="1"/>
  <c r="J46" i="6" s="1"/>
  <c r="K48" i="6"/>
  <c r="K47" i="6" s="1"/>
  <c r="K46" i="6" s="1"/>
  <c r="I49" i="6"/>
  <c r="I48" i="6" s="1"/>
  <c r="I47" i="6" s="1"/>
  <c r="I46" i="6" s="1"/>
  <c r="J49" i="6"/>
  <c r="K49" i="6"/>
  <c r="L49" i="6"/>
  <c r="L48" i="6" s="1"/>
  <c r="L47" i="6" s="1"/>
  <c r="L46" i="6" s="1"/>
  <c r="I68" i="6"/>
  <c r="J68" i="6"/>
  <c r="I69" i="6"/>
  <c r="J69" i="6"/>
  <c r="K69" i="6"/>
  <c r="K68" i="6" s="1"/>
  <c r="L69" i="6"/>
  <c r="L68" i="6" s="1"/>
  <c r="L67" i="6" s="1"/>
  <c r="L66" i="6" s="1"/>
  <c r="J73" i="6"/>
  <c r="J67" i="6" s="1"/>
  <c r="J66" i="6" s="1"/>
  <c r="K73" i="6"/>
  <c r="I74" i="6"/>
  <c r="I73" i="6" s="1"/>
  <c r="J74" i="6"/>
  <c r="K74" i="6"/>
  <c r="L74" i="6"/>
  <c r="L73" i="6" s="1"/>
  <c r="L78" i="6"/>
  <c r="I79" i="6"/>
  <c r="I78" i="6" s="1"/>
  <c r="J79" i="6"/>
  <c r="J78" i="6" s="1"/>
  <c r="K79" i="6"/>
  <c r="K78" i="6" s="1"/>
  <c r="L79" i="6"/>
  <c r="L84" i="6"/>
  <c r="L83" i="6" s="1"/>
  <c r="I85" i="6"/>
  <c r="I84" i="6" s="1"/>
  <c r="I83" i="6" s="1"/>
  <c r="J85" i="6"/>
  <c r="J84" i="6" s="1"/>
  <c r="J83" i="6" s="1"/>
  <c r="K85" i="6"/>
  <c r="K84" i="6" s="1"/>
  <c r="K83" i="6" s="1"/>
  <c r="L85" i="6"/>
  <c r="J89" i="6"/>
  <c r="J88" i="6" s="1"/>
  <c r="J87" i="6" s="1"/>
  <c r="K89" i="6"/>
  <c r="K88" i="6" s="1"/>
  <c r="K87" i="6" s="1"/>
  <c r="I90" i="6"/>
  <c r="I89" i="6" s="1"/>
  <c r="I88" i="6" s="1"/>
  <c r="I87" i="6" s="1"/>
  <c r="J90" i="6"/>
  <c r="K90" i="6"/>
  <c r="L90" i="6"/>
  <c r="L89" i="6" s="1"/>
  <c r="L88" i="6" s="1"/>
  <c r="L87" i="6" s="1"/>
  <c r="J95" i="6"/>
  <c r="J94" i="6" s="1"/>
  <c r="I96" i="6"/>
  <c r="I95" i="6" s="1"/>
  <c r="I94" i="6" s="1"/>
  <c r="J96" i="6"/>
  <c r="I97" i="6"/>
  <c r="J97" i="6"/>
  <c r="K97" i="6"/>
  <c r="K96" i="6" s="1"/>
  <c r="K95" i="6" s="1"/>
  <c r="L97" i="6"/>
  <c r="L96" i="6" s="1"/>
  <c r="L95" i="6" s="1"/>
  <c r="J100" i="6"/>
  <c r="I101" i="6"/>
  <c r="I100" i="6" s="1"/>
  <c r="J101" i="6"/>
  <c r="I102" i="6"/>
  <c r="J102" i="6"/>
  <c r="K102" i="6"/>
  <c r="K101" i="6" s="1"/>
  <c r="K100" i="6" s="1"/>
  <c r="L102" i="6"/>
  <c r="L101" i="6" s="1"/>
  <c r="L100" i="6" s="1"/>
  <c r="I106" i="6"/>
  <c r="I105" i="6" s="1"/>
  <c r="J106" i="6"/>
  <c r="I107" i="6"/>
  <c r="J107" i="6"/>
  <c r="K107" i="6"/>
  <c r="K106" i="6" s="1"/>
  <c r="K105" i="6" s="1"/>
  <c r="L107" i="6"/>
  <c r="L106" i="6" s="1"/>
  <c r="J110" i="6"/>
  <c r="J105" i="6" s="1"/>
  <c r="K110" i="6"/>
  <c r="I111" i="6"/>
  <c r="I110" i="6" s="1"/>
  <c r="J111" i="6"/>
  <c r="K111" i="6"/>
  <c r="L111" i="6"/>
  <c r="L110" i="6" s="1"/>
  <c r="J115" i="6"/>
  <c r="J114" i="6" s="1"/>
  <c r="I116" i="6"/>
  <c r="I115" i="6" s="1"/>
  <c r="I114" i="6" s="1"/>
  <c r="J116" i="6"/>
  <c r="I117" i="6"/>
  <c r="J117" i="6"/>
  <c r="K117" i="6"/>
  <c r="K116" i="6" s="1"/>
  <c r="K115" i="6" s="1"/>
  <c r="L117" i="6"/>
  <c r="L116" i="6" s="1"/>
  <c r="L115" i="6" s="1"/>
  <c r="J120" i="6"/>
  <c r="I121" i="6"/>
  <c r="I120" i="6" s="1"/>
  <c r="J121" i="6"/>
  <c r="I122" i="6"/>
  <c r="J122" i="6"/>
  <c r="K122" i="6"/>
  <c r="K121" i="6" s="1"/>
  <c r="K120" i="6" s="1"/>
  <c r="L122" i="6"/>
  <c r="L121" i="6" s="1"/>
  <c r="L120" i="6" s="1"/>
  <c r="J124" i="6"/>
  <c r="I125" i="6"/>
  <c r="I124" i="6" s="1"/>
  <c r="J125" i="6"/>
  <c r="I126" i="6"/>
  <c r="J126" i="6"/>
  <c r="K126" i="6"/>
  <c r="K125" i="6" s="1"/>
  <c r="K124" i="6" s="1"/>
  <c r="L126" i="6"/>
  <c r="L125" i="6" s="1"/>
  <c r="L124" i="6" s="1"/>
  <c r="J128" i="6"/>
  <c r="I129" i="6"/>
  <c r="I128" i="6" s="1"/>
  <c r="J129" i="6"/>
  <c r="I130" i="6"/>
  <c r="J130" i="6"/>
  <c r="K130" i="6"/>
  <c r="K129" i="6" s="1"/>
  <c r="K128" i="6" s="1"/>
  <c r="L130" i="6"/>
  <c r="L129" i="6" s="1"/>
  <c r="L128" i="6" s="1"/>
  <c r="J132" i="6"/>
  <c r="I133" i="6"/>
  <c r="I132" i="6" s="1"/>
  <c r="J133" i="6"/>
  <c r="I134" i="6"/>
  <c r="J134" i="6"/>
  <c r="K134" i="6"/>
  <c r="K133" i="6" s="1"/>
  <c r="K132" i="6" s="1"/>
  <c r="L134" i="6"/>
  <c r="L133" i="6" s="1"/>
  <c r="L132" i="6" s="1"/>
  <c r="J136" i="6"/>
  <c r="I137" i="6"/>
  <c r="I136" i="6" s="1"/>
  <c r="J137" i="6"/>
  <c r="I138" i="6"/>
  <c r="J138" i="6"/>
  <c r="K138" i="6"/>
  <c r="K137" i="6" s="1"/>
  <c r="K136" i="6" s="1"/>
  <c r="L138" i="6"/>
  <c r="L137" i="6" s="1"/>
  <c r="L136" i="6" s="1"/>
  <c r="L142" i="6"/>
  <c r="L141" i="6" s="1"/>
  <c r="I143" i="6"/>
  <c r="I142" i="6" s="1"/>
  <c r="I141" i="6" s="1"/>
  <c r="J143" i="6"/>
  <c r="J142" i="6" s="1"/>
  <c r="J141" i="6" s="1"/>
  <c r="K143" i="6"/>
  <c r="K142" i="6" s="1"/>
  <c r="K141" i="6" s="1"/>
  <c r="L143" i="6"/>
  <c r="L147" i="6"/>
  <c r="L146" i="6" s="1"/>
  <c r="I148" i="6"/>
  <c r="I147" i="6" s="1"/>
  <c r="I146" i="6" s="1"/>
  <c r="J148" i="6"/>
  <c r="J147" i="6" s="1"/>
  <c r="J146" i="6" s="1"/>
  <c r="K148" i="6"/>
  <c r="K147" i="6" s="1"/>
  <c r="K146" i="6" s="1"/>
  <c r="L148" i="6"/>
  <c r="I151" i="6"/>
  <c r="J151" i="6"/>
  <c r="I152" i="6"/>
  <c r="J152" i="6"/>
  <c r="K152" i="6"/>
  <c r="K151" i="6" s="1"/>
  <c r="L152" i="6"/>
  <c r="L151" i="6" s="1"/>
  <c r="J154" i="6"/>
  <c r="I155" i="6"/>
  <c r="I154" i="6" s="1"/>
  <c r="J155" i="6"/>
  <c r="I156" i="6"/>
  <c r="J156" i="6"/>
  <c r="K156" i="6"/>
  <c r="K155" i="6" s="1"/>
  <c r="K154" i="6" s="1"/>
  <c r="L156" i="6"/>
  <c r="L155" i="6" s="1"/>
  <c r="L154" i="6" s="1"/>
  <c r="L161" i="6"/>
  <c r="L160" i="6" s="1"/>
  <c r="L159" i="6" s="1"/>
  <c r="I162" i="6"/>
  <c r="I161" i="6" s="1"/>
  <c r="I160" i="6" s="1"/>
  <c r="I159" i="6" s="1"/>
  <c r="J162" i="6"/>
  <c r="J161" i="6" s="1"/>
  <c r="J160" i="6" s="1"/>
  <c r="J159" i="6" s="1"/>
  <c r="K162" i="6"/>
  <c r="K161" i="6" s="1"/>
  <c r="L162" i="6"/>
  <c r="I166" i="6"/>
  <c r="J166" i="6"/>
  <c r="I167" i="6"/>
  <c r="J167" i="6"/>
  <c r="K167" i="6"/>
  <c r="K166" i="6" s="1"/>
  <c r="L167" i="6"/>
  <c r="L166" i="6" s="1"/>
  <c r="L171" i="6"/>
  <c r="L170" i="6" s="1"/>
  <c r="I172" i="6"/>
  <c r="I171" i="6" s="1"/>
  <c r="I170" i="6" s="1"/>
  <c r="J172" i="6"/>
  <c r="J171" i="6" s="1"/>
  <c r="J170" i="6" s="1"/>
  <c r="K172" i="6"/>
  <c r="K171" i="6" s="1"/>
  <c r="K170" i="6" s="1"/>
  <c r="L172" i="6"/>
  <c r="L175" i="6"/>
  <c r="L174" i="6" s="1"/>
  <c r="I176" i="6"/>
  <c r="I175" i="6" s="1"/>
  <c r="I174" i="6" s="1"/>
  <c r="J176" i="6"/>
  <c r="J175" i="6" s="1"/>
  <c r="J174" i="6" s="1"/>
  <c r="K176" i="6"/>
  <c r="K175" i="6" s="1"/>
  <c r="K174" i="6" s="1"/>
  <c r="L176" i="6"/>
  <c r="I180" i="6"/>
  <c r="J180" i="6"/>
  <c r="I181" i="6"/>
  <c r="J181" i="6"/>
  <c r="K181" i="6"/>
  <c r="K180" i="6" s="1"/>
  <c r="L181" i="6"/>
  <c r="L180" i="6" s="1"/>
  <c r="J188" i="6"/>
  <c r="K188" i="6"/>
  <c r="I189" i="6"/>
  <c r="I188" i="6" s="1"/>
  <c r="I187" i="6" s="1"/>
  <c r="J189" i="6"/>
  <c r="K189" i="6"/>
  <c r="L189" i="6"/>
  <c r="L188" i="6" s="1"/>
  <c r="L187" i="6" s="1"/>
  <c r="L191" i="6"/>
  <c r="I192" i="6"/>
  <c r="I191" i="6" s="1"/>
  <c r="J192" i="6"/>
  <c r="J191" i="6" s="1"/>
  <c r="K192" i="6"/>
  <c r="K191" i="6" s="1"/>
  <c r="L192" i="6"/>
  <c r="I196" i="6"/>
  <c r="J196" i="6"/>
  <c r="I197" i="6"/>
  <c r="J197" i="6"/>
  <c r="K197" i="6"/>
  <c r="K196" i="6" s="1"/>
  <c r="L197" i="6"/>
  <c r="L196" i="6" s="1"/>
  <c r="J202" i="6"/>
  <c r="K202" i="6"/>
  <c r="I203" i="6"/>
  <c r="I202" i="6" s="1"/>
  <c r="J203" i="6"/>
  <c r="K203" i="6"/>
  <c r="L203" i="6"/>
  <c r="L202" i="6" s="1"/>
  <c r="L207" i="6"/>
  <c r="I208" i="6"/>
  <c r="I207" i="6" s="1"/>
  <c r="J208" i="6"/>
  <c r="J207" i="6" s="1"/>
  <c r="K208" i="6"/>
  <c r="K207" i="6" s="1"/>
  <c r="L208" i="6"/>
  <c r="L211" i="6"/>
  <c r="L210" i="6" s="1"/>
  <c r="I212" i="6"/>
  <c r="I211" i="6" s="1"/>
  <c r="I210" i="6" s="1"/>
  <c r="J212" i="6"/>
  <c r="J211" i="6" s="1"/>
  <c r="J210" i="6" s="1"/>
  <c r="K212" i="6"/>
  <c r="K211" i="6" s="1"/>
  <c r="K210" i="6" s="1"/>
  <c r="L212" i="6"/>
  <c r="L218" i="6"/>
  <c r="L217" i="6" s="1"/>
  <c r="I219" i="6"/>
  <c r="I218" i="6" s="1"/>
  <c r="I217" i="6" s="1"/>
  <c r="J219" i="6"/>
  <c r="J218" i="6" s="1"/>
  <c r="J217" i="6" s="1"/>
  <c r="K219" i="6"/>
  <c r="K218" i="6" s="1"/>
  <c r="L219" i="6"/>
  <c r="I221" i="6"/>
  <c r="J221" i="6"/>
  <c r="I222" i="6"/>
  <c r="J222" i="6"/>
  <c r="K222" i="6"/>
  <c r="K221" i="6" s="1"/>
  <c r="L222" i="6"/>
  <c r="L221" i="6" s="1"/>
  <c r="M222" i="6"/>
  <c r="N222" i="6"/>
  <c r="O222" i="6"/>
  <c r="P222" i="6"/>
  <c r="L230" i="6"/>
  <c r="L229" i="6" s="1"/>
  <c r="I231" i="6"/>
  <c r="I230" i="6" s="1"/>
  <c r="I229" i="6" s="1"/>
  <c r="J231" i="6"/>
  <c r="J230" i="6" s="1"/>
  <c r="J229" i="6" s="1"/>
  <c r="K231" i="6"/>
  <c r="K230" i="6" s="1"/>
  <c r="K229" i="6" s="1"/>
  <c r="L231" i="6"/>
  <c r="L234" i="6"/>
  <c r="L233" i="6" s="1"/>
  <c r="I235" i="6"/>
  <c r="I234" i="6" s="1"/>
  <c r="I233" i="6" s="1"/>
  <c r="J235" i="6"/>
  <c r="J234" i="6" s="1"/>
  <c r="J233" i="6" s="1"/>
  <c r="K235" i="6"/>
  <c r="K234" i="6" s="1"/>
  <c r="K233" i="6" s="1"/>
  <c r="L235" i="6"/>
  <c r="J241" i="6"/>
  <c r="K241" i="6"/>
  <c r="L241" i="6"/>
  <c r="I242" i="6"/>
  <c r="I241" i="6" s="1"/>
  <c r="J242" i="6"/>
  <c r="K242" i="6"/>
  <c r="L242" i="6"/>
  <c r="I244" i="6"/>
  <c r="J244" i="6"/>
  <c r="K244" i="6"/>
  <c r="L244" i="6"/>
  <c r="I247" i="6"/>
  <c r="J247" i="6"/>
  <c r="K247" i="6"/>
  <c r="L247" i="6"/>
  <c r="I250" i="6"/>
  <c r="J250" i="6"/>
  <c r="I251" i="6"/>
  <c r="J251" i="6"/>
  <c r="K251" i="6"/>
  <c r="K250" i="6" s="1"/>
  <c r="L251" i="6"/>
  <c r="L250" i="6" s="1"/>
  <c r="L240" i="6" s="1"/>
  <c r="J254" i="6"/>
  <c r="K254" i="6"/>
  <c r="I255" i="6"/>
  <c r="I254" i="6" s="1"/>
  <c r="J255" i="6"/>
  <c r="K255" i="6"/>
  <c r="L255" i="6"/>
  <c r="L254" i="6" s="1"/>
  <c r="L258" i="6"/>
  <c r="I259" i="6"/>
  <c r="I258" i="6" s="1"/>
  <c r="J259" i="6"/>
  <c r="J258" i="6" s="1"/>
  <c r="K259" i="6"/>
  <c r="K258" i="6" s="1"/>
  <c r="L259" i="6"/>
  <c r="I262" i="6"/>
  <c r="J262" i="6"/>
  <c r="I263" i="6"/>
  <c r="J263" i="6"/>
  <c r="K263" i="6"/>
  <c r="K262" i="6" s="1"/>
  <c r="L263" i="6"/>
  <c r="L262" i="6" s="1"/>
  <c r="J265" i="6"/>
  <c r="K265" i="6"/>
  <c r="L265" i="6"/>
  <c r="I266" i="6"/>
  <c r="I265" i="6" s="1"/>
  <c r="J266" i="6"/>
  <c r="K266" i="6"/>
  <c r="L266" i="6"/>
  <c r="L268" i="6"/>
  <c r="I269" i="6"/>
  <c r="I268" i="6" s="1"/>
  <c r="J269" i="6"/>
  <c r="J268" i="6" s="1"/>
  <c r="K269" i="6"/>
  <c r="K268" i="6" s="1"/>
  <c r="L269" i="6"/>
  <c r="L273" i="6"/>
  <c r="I274" i="6"/>
  <c r="I273" i="6" s="1"/>
  <c r="J274" i="6"/>
  <c r="J273" i="6" s="1"/>
  <c r="K274" i="6"/>
  <c r="K273" i="6" s="1"/>
  <c r="L274" i="6"/>
  <c r="I276" i="6"/>
  <c r="J276" i="6"/>
  <c r="K276" i="6"/>
  <c r="L276" i="6"/>
  <c r="I279" i="6"/>
  <c r="J279" i="6"/>
  <c r="K279" i="6"/>
  <c r="L279" i="6"/>
  <c r="J282" i="6"/>
  <c r="K282" i="6"/>
  <c r="I283" i="6"/>
  <c r="I282" i="6" s="1"/>
  <c r="J283" i="6"/>
  <c r="K283" i="6"/>
  <c r="L283" i="6"/>
  <c r="L282" i="6" s="1"/>
  <c r="L286" i="6"/>
  <c r="I287" i="6"/>
  <c r="I286" i="6" s="1"/>
  <c r="J287" i="6"/>
  <c r="J286" i="6" s="1"/>
  <c r="K287" i="6"/>
  <c r="K286" i="6" s="1"/>
  <c r="L287" i="6"/>
  <c r="I290" i="6"/>
  <c r="J290" i="6"/>
  <c r="I291" i="6"/>
  <c r="J291" i="6"/>
  <c r="K291" i="6"/>
  <c r="K290" i="6" s="1"/>
  <c r="L291" i="6"/>
  <c r="L290" i="6" s="1"/>
  <c r="J294" i="6"/>
  <c r="K294" i="6"/>
  <c r="I295" i="6"/>
  <c r="I294" i="6" s="1"/>
  <c r="J295" i="6"/>
  <c r="K295" i="6"/>
  <c r="L295" i="6"/>
  <c r="L294" i="6" s="1"/>
  <c r="L297" i="6"/>
  <c r="I298" i="6"/>
  <c r="I297" i="6" s="1"/>
  <c r="J298" i="6"/>
  <c r="J297" i="6" s="1"/>
  <c r="K298" i="6"/>
  <c r="K297" i="6" s="1"/>
  <c r="L298" i="6"/>
  <c r="I300" i="6"/>
  <c r="J300" i="6"/>
  <c r="I301" i="6"/>
  <c r="J301" i="6"/>
  <c r="K301" i="6"/>
  <c r="K300" i="6" s="1"/>
  <c r="L301" i="6"/>
  <c r="L300" i="6" s="1"/>
  <c r="I307" i="6"/>
  <c r="I306" i="6" s="1"/>
  <c r="J307" i="6"/>
  <c r="J306" i="6" s="1"/>
  <c r="K307" i="6"/>
  <c r="K306" i="6" s="1"/>
  <c r="L307" i="6"/>
  <c r="I309" i="6"/>
  <c r="J309" i="6"/>
  <c r="K309" i="6"/>
  <c r="L309" i="6"/>
  <c r="I312" i="6"/>
  <c r="J312" i="6"/>
  <c r="K312" i="6"/>
  <c r="L312" i="6"/>
  <c r="L306" i="6" s="1"/>
  <c r="J315" i="6"/>
  <c r="K315" i="6"/>
  <c r="I316" i="6"/>
  <c r="I315" i="6" s="1"/>
  <c r="J316" i="6"/>
  <c r="K316" i="6"/>
  <c r="L316" i="6"/>
  <c r="L315" i="6" s="1"/>
  <c r="L319" i="6"/>
  <c r="I320" i="6"/>
  <c r="I319" i="6" s="1"/>
  <c r="J320" i="6"/>
  <c r="J319" i="6" s="1"/>
  <c r="K320" i="6"/>
  <c r="K319" i="6" s="1"/>
  <c r="L320" i="6"/>
  <c r="I323" i="6"/>
  <c r="J323" i="6"/>
  <c r="I324" i="6"/>
  <c r="J324" i="6"/>
  <c r="K324" i="6"/>
  <c r="K323" i="6" s="1"/>
  <c r="L324" i="6"/>
  <c r="L323" i="6" s="1"/>
  <c r="J327" i="6"/>
  <c r="K327" i="6"/>
  <c r="I328" i="6"/>
  <c r="I327" i="6" s="1"/>
  <c r="J328" i="6"/>
  <c r="K328" i="6"/>
  <c r="L328" i="6"/>
  <c r="L327" i="6" s="1"/>
  <c r="L330" i="6"/>
  <c r="I331" i="6"/>
  <c r="I330" i="6" s="1"/>
  <c r="J331" i="6"/>
  <c r="J330" i="6" s="1"/>
  <c r="K331" i="6"/>
  <c r="K330" i="6" s="1"/>
  <c r="L331" i="6"/>
  <c r="I333" i="6"/>
  <c r="J333" i="6"/>
  <c r="I334" i="6"/>
  <c r="J334" i="6"/>
  <c r="K334" i="6"/>
  <c r="K333" i="6" s="1"/>
  <c r="L334" i="6"/>
  <c r="L333" i="6" s="1"/>
  <c r="I338" i="6"/>
  <c r="J338" i="6"/>
  <c r="I339" i="6"/>
  <c r="J339" i="6"/>
  <c r="K339" i="6"/>
  <c r="K338" i="6" s="1"/>
  <c r="L339" i="6"/>
  <c r="L338" i="6" s="1"/>
  <c r="L337" i="6" s="1"/>
  <c r="M339" i="6"/>
  <c r="N339" i="6"/>
  <c r="O339" i="6"/>
  <c r="P339" i="6"/>
  <c r="I341" i="6"/>
  <c r="J341" i="6"/>
  <c r="K341" i="6"/>
  <c r="L341" i="6"/>
  <c r="I344" i="6"/>
  <c r="J344" i="6"/>
  <c r="K344" i="6"/>
  <c r="L344" i="6"/>
  <c r="J347" i="6"/>
  <c r="K347" i="6"/>
  <c r="I348" i="6"/>
  <c r="I347" i="6" s="1"/>
  <c r="J348" i="6"/>
  <c r="K348" i="6"/>
  <c r="L348" i="6"/>
  <c r="L347" i="6" s="1"/>
  <c r="L351" i="6"/>
  <c r="I352" i="6"/>
  <c r="I351" i="6" s="1"/>
  <c r="J352" i="6"/>
  <c r="J351" i="6" s="1"/>
  <c r="K352" i="6"/>
  <c r="K351" i="6" s="1"/>
  <c r="L352" i="6"/>
  <c r="I355" i="6"/>
  <c r="J355" i="6"/>
  <c r="I356" i="6"/>
  <c r="J356" i="6"/>
  <c r="K356" i="6"/>
  <c r="K355" i="6" s="1"/>
  <c r="L356" i="6"/>
  <c r="L355" i="6" s="1"/>
  <c r="J359" i="6"/>
  <c r="K359" i="6"/>
  <c r="I360" i="6"/>
  <c r="I359" i="6" s="1"/>
  <c r="J360" i="6"/>
  <c r="K360" i="6"/>
  <c r="L360" i="6"/>
  <c r="L359" i="6" s="1"/>
  <c r="L362" i="6"/>
  <c r="I363" i="6"/>
  <c r="I362" i="6" s="1"/>
  <c r="J363" i="6"/>
  <c r="J362" i="6" s="1"/>
  <c r="K363" i="6"/>
  <c r="K362" i="6" s="1"/>
  <c r="L363" i="6"/>
  <c r="I365" i="6"/>
  <c r="J365" i="6"/>
  <c r="I366" i="6"/>
  <c r="J366" i="6"/>
  <c r="K366" i="6"/>
  <c r="K365" i="6" s="1"/>
  <c r="L366" i="6"/>
  <c r="L365" i="6" s="1"/>
  <c r="I38" i="5"/>
  <c r="I37" i="5" s="1"/>
  <c r="I36" i="5" s="1"/>
  <c r="I35" i="5" s="1"/>
  <c r="J38" i="5"/>
  <c r="J37" i="5" s="1"/>
  <c r="J36" i="5" s="1"/>
  <c r="J35" i="5" s="1"/>
  <c r="K38" i="5"/>
  <c r="L38" i="5"/>
  <c r="L37" i="5" s="1"/>
  <c r="L36" i="5" s="1"/>
  <c r="L35" i="5" s="1"/>
  <c r="I40" i="5"/>
  <c r="J40" i="5"/>
  <c r="K40" i="5"/>
  <c r="K37" i="5" s="1"/>
  <c r="K36" i="5" s="1"/>
  <c r="L40" i="5"/>
  <c r="I43" i="5"/>
  <c r="I42" i="5" s="1"/>
  <c r="I44" i="5"/>
  <c r="J44" i="5"/>
  <c r="J43" i="5" s="1"/>
  <c r="J42" i="5" s="1"/>
  <c r="K44" i="5"/>
  <c r="K43" i="5" s="1"/>
  <c r="K42" i="5" s="1"/>
  <c r="L44" i="5"/>
  <c r="L43" i="5" s="1"/>
  <c r="L42" i="5" s="1"/>
  <c r="J48" i="5"/>
  <c r="J47" i="5" s="1"/>
  <c r="J46" i="5" s="1"/>
  <c r="K48" i="5"/>
  <c r="K47" i="5" s="1"/>
  <c r="K46" i="5" s="1"/>
  <c r="I49" i="5"/>
  <c r="I48" i="5" s="1"/>
  <c r="I47" i="5" s="1"/>
  <c r="I46" i="5" s="1"/>
  <c r="J49" i="5"/>
  <c r="K49" i="5"/>
  <c r="L49" i="5"/>
  <c r="L48" i="5" s="1"/>
  <c r="L47" i="5" s="1"/>
  <c r="L46" i="5" s="1"/>
  <c r="I68" i="5"/>
  <c r="J68" i="5"/>
  <c r="K68" i="5"/>
  <c r="L68" i="5"/>
  <c r="I69" i="5"/>
  <c r="J69" i="5"/>
  <c r="K69" i="5"/>
  <c r="L69" i="5"/>
  <c r="J73" i="5"/>
  <c r="J67" i="5" s="1"/>
  <c r="J66" i="5" s="1"/>
  <c r="K73" i="5"/>
  <c r="K67" i="5" s="1"/>
  <c r="K66" i="5" s="1"/>
  <c r="I74" i="5"/>
  <c r="I73" i="5" s="1"/>
  <c r="J74" i="5"/>
  <c r="K74" i="5"/>
  <c r="L74" i="5"/>
  <c r="L73" i="5" s="1"/>
  <c r="I79" i="5"/>
  <c r="I78" i="5" s="1"/>
  <c r="J79" i="5"/>
  <c r="J78" i="5" s="1"/>
  <c r="K79" i="5"/>
  <c r="K78" i="5" s="1"/>
  <c r="L79" i="5"/>
  <c r="L78" i="5" s="1"/>
  <c r="I85" i="5"/>
  <c r="I84" i="5" s="1"/>
  <c r="I83" i="5" s="1"/>
  <c r="J85" i="5"/>
  <c r="J84" i="5" s="1"/>
  <c r="J83" i="5" s="1"/>
  <c r="K85" i="5"/>
  <c r="K84" i="5" s="1"/>
  <c r="K83" i="5" s="1"/>
  <c r="L85" i="5"/>
  <c r="L84" i="5" s="1"/>
  <c r="L83" i="5" s="1"/>
  <c r="I89" i="5"/>
  <c r="I88" i="5" s="1"/>
  <c r="I87" i="5" s="1"/>
  <c r="J89" i="5"/>
  <c r="J88" i="5" s="1"/>
  <c r="J87" i="5" s="1"/>
  <c r="K89" i="5"/>
  <c r="K88" i="5" s="1"/>
  <c r="K87" i="5" s="1"/>
  <c r="I90" i="5"/>
  <c r="J90" i="5"/>
  <c r="K90" i="5"/>
  <c r="L90" i="5"/>
  <c r="L89" i="5" s="1"/>
  <c r="L88" i="5" s="1"/>
  <c r="L87" i="5" s="1"/>
  <c r="I97" i="5"/>
  <c r="I96" i="5" s="1"/>
  <c r="I95" i="5" s="1"/>
  <c r="J97" i="5"/>
  <c r="J96" i="5" s="1"/>
  <c r="J95" i="5" s="1"/>
  <c r="J94" i="5" s="1"/>
  <c r="K97" i="5"/>
  <c r="K96" i="5" s="1"/>
  <c r="K95" i="5" s="1"/>
  <c r="K94" i="5" s="1"/>
  <c r="L97" i="5"/>
  <c r="L96" i="5" s="1"/>
  <c r="L95" i="5" s="1"/>
  <c r="L94" i="5" s="1"/>
  <c r="I102" i="5"/>
  <c r="I101" i="5" s="1"/>
  <c r="I100" i="5" s="1"/>
  <c r="J102" i="5"/>
  <c r="J101" i="5" s="1"/>
  <c r="J100" i="5" s="1"/>
  <c r="K102" i="5"/>
  <c r="K101" i="5" s="1"/>
  <c r="K100" i="5" s="1"/>
  <c r="L102" i="5"/>
  <c r="L101" i="5" s="1"/>
  <c r="L100" i="5" s="1"/>
  <c r="I107" i="5"/>
  <c r="I106" i="5" s="1"/>
  <c r="J107" i="5"/>
  <c r="J106" i="5" s="1"/>
  <c r="J105" i="5" s="1"/>
  <c r="K107" i="5"/>
  <c r="K106" i="5" s="1"/>
  <c r="K105" i="5" s="1"/>
  <c r="L107" i="5"/>
  <c r="L106" i="5" s="1"/>
  <c r="L105" i="5" s="1"/>
  <c r="J110" i="5"/>
  <c r="K110" i="5"/>
  <c r="I111" i="5"/>
  <c r="I110" i="5" s="1"/>
  <c r="J111" i="5"/>
  <c r="K111" i="5"/>
  <c r="L111" i="5"/>
  <c r="L110" i="5" s="1"/>
  <c r="I117" i="5"/>
  <c r="I116" i="5" s="1"/>
  <c r="I115" i="5" s="1"/>
  <c r="J117" i="5"/>
  <c r="J116" i="5" s="1"/>
  <c r="J115" i="5" s="1"/>
  <c r="K117" i="5"/>
  <c r="K116" i="5" s="1"/>
  <c r="K115" i="5" s="1"/>
  <c r="L117" i="5"/>
  <c r="L116" i="5" s="1"/>
  <c r="L115" i="5" s="1"/>
  <c r="I122" i="5"/>
  <c r="I121" i="5" s="1"/>
  <c r="I120" i="5" s="1"/>
  <c r="J122" i="5"/>
  <c r="J121" i="5" s="1"/>
  <c r="J120" i="5" s="1"/>
  <c r="K122" i="5"/>
  <c r="K121" i="5" s="1"/>
  <c r="K120" i="5" s="1"/>
  <c r="L122" i="5"/>
  <c r="L121" i="5" s="1"/>
  <c r="L120" i="5" s="1"/>
  <c r="I126" i="5"/>
  <c r="I125" i="5" s="1"/>
  <c r="I124" i="5" s="1"/>
  <c r="J126" i="5"/>
  <c r="J125" i="5" s="1"/>
  <c r="J124" i="5" s="1"/>
  <c r="K126" i="5"/>
  <c r="K125" i="5" s="1"/>
  <c r="K124" i="5" s="1"/>
  <c r="L126" i="5"/>
  <c r="L125" i="5" s="1"/>
  <c r="L124" i="5" s="1"/>
  <c r="I130" i="5"/>
  <c r="I129" i="5" s="1"/>
  <c r="I128" i="5" s="1"/>
  <c r="J130" i="5"/>
  <c r="J129" i="5" s="1"/>
  <c r="J128" i="5" s="1"/>
  <c r="K130" i="5"/>
  <c r="K129" i="5" s="1"/>
  <c r="K128" i="5" s="1"/>
  <c r="L130" i="5"/>
  <c r="L129" i="5" s="1"/>
  <c r="L128" i="5" s="1"/>
  <c r="I134" i="5"/>
  <c r="I133" i="5" s="1"/>
  <c r="I132" i="5" s="1"/>
  <c r="J134" i="5"/>
  <c r="J133" i="5" s="1"/>
  <c r="J132" i="5" s="1"/>
  <c r="K134" i="5"/>
  <c r="K133" i="5" s="1"/>
  <c r="K132" i="5" s="1"/>
  <c r="L134" i="5"/>
  <c r="L133" i="5" s="1"/>
  <c r="L132" i="5" s="1"/>
  <c r="I138" i="5"/>
  <c r="I137" i="5" s="1"/>
  <c r="I136" i="5" s="1"/>
  <c r="J138" i="5"/>
  <c r="J137" i="5" s="1"/>
  <c r="J136" i="5" s="1"/>
  <c r="K138" i="5"/>
  <c r="K137" i="5" s="1"/>
  <c r="K136" i="5" s="1"/>
  <c r="L138" i="5"/>
  <c r="L137" i="5" s="1"/>
  <c r="L136" i="5" s="1"/>
  <c r="I142" i="5"/>
  <c r="I141" i="5" s="1"/>
  <c r="L142" i="5"/>
  <c r="L141" i="5" s="1"/>
  <c r="I143" i="5"/>
  <c r="J143" i="5"/>
  <c r="J142" i="5" s="1"/>
  <c r="J141" i="5" s="1"/>
  <c r="K143" i="5"/>
  <c r="K142" i="5" s="1"/>
  <c r="K141" i="5" s="1"/>
  <c r="L143" i="5"/>
  <c r="I147" i="5"/>
  <c r="I146" i="5" s="1"/>
  <c r="L147" i="5"/>
  <c r="L146" i="5" s="1"/>
  <c r="I148" i="5"/>
  <c r="J148" i="5"/>
  <c r="J147" i="5" s="1"/>
  <c r="J146" i="5" s="1"/>
  <c r="K148" i="5"/>
  <c r="K147" i="5" s="1"/>
  <c r="K146" i="5" s="1"/>
  <c r="L148" i="5"/>
  <c r="I152" i="5"/>
  <c r="I151" i="5" s="1"/>
  <c r="J152" i="5"/>
  <c r="J151" i="5" s="1"/>
  <c r="K152" i="5"/>
  <c r="K151" i="5" s="1"/>
  <c r="L152" i="5"/>
  <c r="L151" i="5" s="1"/>
  <c r="L155" i="5"/>
  <c r="L154" i="5" s="1"/>
  <c r="I156" i="5"/>
  <c r="I155" i="5" s="1"/>
  <c r="I154" i="5" s="1"/>
  <c r="J156" i="5"/>
  <c r="J155" i="5" s="1"/>
  <c r="J154" i="5" s="1"/>
  <c r="K156" i="5"/>
  <c r="K155" i="5" s="1"/>
  <c r="K154" i="5" s="1"/>
  <c r="L156" i="5"/>
  <c r="I161" i="5"/>
  <c r="I160" i="5" s="1"/>
  <c r="I159" i="5" s="1"/>
  <c r="L161" i="5"/>
  <c r="I162" i="5"/>
  <c r="J162" i="5"/>
  <c r="J161" i="5" s="1"/>
  <c r="K162" i="5"/>
  <c r="K161" i="5" s="1"/>
  <c r="L162" i="5"/>
  <c r="L166" i="5"/>
  <c r="L160" i="5" s="1"/>
  <c r="L159" i="5" s="1"/>
  <c r="I167" i="5"/>
  <c r="I166" i="5" s="1"/>
  <c r="J167" i="5"/>
  <c r="J166" i="5" s="1"/>
  <c r="K167" i="5"/>
  <c r="K166" i="5" s="1"/>
  <c r="L167" i="5"/>
  <c r="I172" i="5"/>
  <c r="I171" i="5" s="1"/>
  <c r="I170" i="5" s="1"/>
  <c r="J172" i="5"/>
  <c r="J171" i="5" s="1"/>
  <c r="J170" i="5" s="1"/>
  <c r="K172" i="5"/>
  <c r="K171" i="5" s="1"/>
  <c r="K170" i="5" s="1"/>
  <c r="L172" i="5"/>
  <c r="L171" i="5" s="1"/>
  <c r="L170" i="5" s="1"/>
  <c r="I176" i="5"/>
  <c r="I175" i="5" s="1"/>
  <c r="J176" i="5"/>
  <c r="J175" i="5" s="1"/>
  <c r="K176" i="5"/>
  <c r="K175" i="5" s="1"/>
  <c r="L176" i="5"/>
  <c r="L175" i="5" s="1"/>
  <c r="L174" i="5" s="1"/>
  <c r="L180" i="5"/>
  <c r="I181" i="5"/>
  <c r="I180" i="5" s="1"/>
  <c r="J181" i="5"/>
  <c r="J180" i="5" s="1"/>
  <c r="K181" i="5"/>
  <c r="K180" i="5" s="1"/>
  <c r="L181" i="5"/>
  <c r="J188" i="5"/>
  <c r="K188" i="5"/>
  <c r="I189" i="5"/>
  <c r="I188" i="5" s="1"/>
  <c r="J189" i="5"/>
  <c r="K189" i="5"/>
  <c r="L189" i="5"/>
  <c r="L188" i="5" s="1"/>
  <c r="I191" i="5"/>
  <c r="I192" i="5"/>
  <c r="J192" i="5"/>
  <c r="J191" i="5" s="1"/>
  <c r="K192" i="5"/>
  <c r="K191" i="5" s="1"/>
  <c r="L192" i="5"/>
  <c r="L191" i="5" s="1"/>
  <c r="L196" i="5"/>
  <c r="I197" i="5"/>
  <c r="I196" i="5" s="1"/>
  <c r="J197" i="5"/>
  <c r="J196" i="5" s="1"/>
  <c r="K197" i="5"/>
  <c r="K196" i="5" s="1"/>
  <c r="L197" i="5"/>
  <c r="I202" i="5"/>
  <c r="J202" i="5"/>
  <c r="K202" i="5"/>
  <c r="I203" i="5"/>
  <c r="J203" i="5"/>
  <c r="K203" i="5"/>
  <c r="L203" i="5"/>
  <c r="L202" i="5" s="1"/>
  <c r="I208" i="5"/>
  <c r="I207" i="5" s="1"/>
  <c r="J208" i="5"/>
  <c r="J207" i="5" s="1"/>
  <c r="K208" i="5"/>
  <c r="K207" i="5" s="1"/>
  <c r="L208" i="5"/>
  <c r="L207" i="5" s="1"/>
  <c r="I212" i="5"/>
  <c r="I211" i="5" s="1"/>
  <c r="I210" i="5" s="1"/>
  <c r="J212" i="5"/>
  <c r="J211" i="5" s="1"/>
  <c r="J210" i="5" s="1"/>
  <c r="K212" i="5"/>
  <c r="K211" i="5" s="1"/>
  <c r="K210" i="5" s="1"/>
  <c r="L212" i="5"/>
  <c r="L211" i="5" s="1"/>
  <c r="L210" i="5" s="1"/>
  <c r="I219" i="5"/>
  <c r="I218" i="5" s="1"/>
  <c r="J219" i="5"/>
  <c r="J218" i="5" s="1"/>
  <c r="K219" i="5"/>
  <c r="K218" i="5" s="1"/>
  <c r="K217" i="5" s="1"/>
  <c r="L219" i="5"/>
  <c r="L218" i="5" s="1"/>
  <c r="L217" i="5" s="1"/>
  <c r="L221" i="5"/>
  <c r="I222" i="5"/>
  <c r="I221" i="5" s="1"/>
  <c r="J222" i="5"/>
  <c r="J221" i="5" s="1"/>
  <c r="K222" i="5"/>
  <c r="K221" i="5" s="1"/>
  <c r="L222" i="5"/>
  <c r="M222" i="5"/>
  <c r="N222" i="5"/>
  <c r="O222" i="5"/>
  <c r="P222" i="5"/>
  <c r="L229" i="5"/>
  <c r="I230" i="5"/>
  <c r="I229" i="5" s="1"/>
  <c r="L230" i="5"/>
  <c r="I231" i="5"/>
  <c r="J231" i="5"/>
  <c r="J230" i="5" s="1"/>
  <c r="J229" i="5" s="1"/>
  <c r="K231" i="5"/>
  <c r="K230" i="5" s="1"/>
  <c r="K229" i="5" s="1"/>
  <c r="L231" i="5"/>
  <c r="I235" i="5"/>
  <c r="I234" i="5" s="1"/>
  <c r="I233" i="5" s="1"/>
  <c r="J235" i="5"/>
  <c r="J234" i="5" s="1"/>
  <c r="J233" i="5" s="1"/>
  <c r="K235" i="5"/>
  <c r="K234" i="5" s="1"/>
  <c r="K233" i="5" s="1"/>
  <c r="L235" i="5"/>
  <c r="L234" i="5" s="1"/>
  <c r="L233" i="5" s="1"/>
  <c r="I241" i="5"/>
  <c r="J241" i="5"/>
  <c r="K241" i="5"/>
  <c r="I242" i="5"/>
  <c r="J242" i="5"/>
  <c r="K242" i="5"/>
  <c r="L242" i="5"/>
  <c r="L241" i="5" s="1"/>
  <c r="L240" i="5" s="1"/>
  <c r="I244" i="5"/>
  <c r="J244" i="5"/>
  <c r="K244" i="5"/>
  <c r="L244" i="5"/>
  <c r="I247" i="5"/>
  <c r="J247" i="5"/>
  <c r="K247" i="5"/>
  <c r="L247" i="5"/>
  <c r="L250" i="5"/>
  <c r="I251" i="5"/>
  <c r="I250" i="5" s="1"/>
  <c r="J251" i="5"/>
  <c r="J250" i="5" s="1"/>
  <c r="K251" i="5"/>
  <c r="K250" i="5" s="1"/>
  <c r="L251" i="5"/>
  <c r="I254" i="5"/>
  <c r="J254" i="5"/>
  <c r="K254" i="5"/>
  <c r="I255" i="5"/>
  <c r="J255" i="5"/>
  <c r="K255" i="5"/>
  <c r="L255" i="5"/>
  <c r="L254" i="5" s="1"/>
  <c r="I258" i="5"/>
  <c r="I259" i="5"/>
  <c r="J259" i="5"/>
  <c r="J258" i="5" s="1"/>
  <c r="K259" i="5"/>
  <c r="K258" i="5" s="1"/>
  <c r="L259" i="5"/>
  <c r="L258" i="5" s="1"/>
  <c r="K262" i="5"/>
  <c r="L262" i="5"/>
  <c r="I263" i="5"/>
  <c r="I262" i="5" s="1"/>
  <c r="J263" i="5"/>
  <c r="J262" i="5" s="1"/>
  <c r="K263" i="5"/>
  <c r="L263" i="5"/>
  <c r="J265" i="5"/>
  <c r="K265" i="5"/>
  <c r="I266" i="5"/>
  <c r="I265" i="5" s="1"/>
  <c r="J266" i="5"/>
  <c r="K266" i="5"/>
  <c r="L266" i="5"/>
  <c r="L265" i="5" s="1"/>
  <c r="I268" i="5"/>
  <c r="I269" i="5"/>
  <c r="J269" i="5"/>
  <c r="J268" i="5" s="1"/>
  <c r="K269" i="5"/>
  <c r="K268" i="5" s="1"/>
  <c r="L269" i="5"/>
  <c r="L268" i="5" s="1"/>
  <c r="I273" i="5"/>
  <c r="I274" i="5"/>
  <c r="J274" i="5"/>
  <c r="J273" i="5" s="1"/>
  <c r="K274" i="5"/>
  <c r="K273" i="5" s="1"/>
  <c r="L274" i="5"/>
  <c r="L273" i="5" s="1"/>
  <c r="L272" i="5" s="1"/>
  <c r="I276" i="5"/>
  <c r="J276" i="5"/>
  <c r="K276" i="5"/>
  <c r="L276" i="5"/>
  <c r="I279" i="5"/>
  <c r="J279" i="5"/>
  <c r="K279" i="5"/>
  <c r="L279" i="5"/>
  <c r="J282" i="5"/>
  <c r="K282" i="5"/>
  <c r="I283" i="5"/>
  <c r="I282" i="5" s="1"/>
  <c r="J283" i="5"/>
  <c r="K283" i="5"/>
  <c r="L283" i="5"/>
  <c r="L282" i="5" s="1"/>
  <c r="I286" i="5"/>
  <c r="L286" i="5"/>
  <c r="I287" i="5"/>
  <c r="J287" i="5"/>
  <c r="J286" i="5" s="1"/>
  <c r="K287" i="5"/>
  <c r="K286" i="5" s="1"/>
  <c r="L287" i="5"/>
  <c r="K290" i="5"/>
  <c r="L290" i="5"/>
  <c r="I291" i="5"/>
  <c r="I290" i="5" s="1"/>
  <c r="J291" i="5"/>
  <c r="J290" i="5" s="1"/>
  <c r="K291" i="5"/>
  <c r="L291" i="5"/>
  <c r="J294" i="5"/>
  <c r="K294" i="5"/>
  <c r="I295" i="5"/>
  <c r="I294" i="5" s="1"/>
  <c r="J295" i="5"/>
  <c r="K295" i="5"/>
  <c r="L295" i="5"/>
  <c r="L294" i="5" s="1"/>
  <c r="I297" i="5"/>
  <c r="I298" i="5"/>
  <c r="J298" i="5"/>
  <c r="J297" i="5" s="1"/>
  <c r="K298" i="5"/>
  <c r="K297" i="5" s="1"/>
  <c r="L298" i="5"/>
  <c r="L297" i="5" s="1"/>
  <c r="K300" i="5"/>
  <c r="L300" i="5"/>
  <c r="I301" i="5"/>
  <c r="I300" i="5" s="1"/>
  <c r="J301" i="5"/>
  <c r="J300" i="5" s="1"/>
  <c r="K301" i="5"/>
  <c r="L301" i="5"/>
  <c r="I307" i="5"/>
  <c r="J307" i="5"/>
  <c r="J306" i="5" s="1"/>
  <c r="K307" i="5"/>
  <c r="K306" i="5" s="1"/>
  <c r="K305" i="5" s="1"/>
  <c r="K304" i="5" s="1"/>
  <c r="L307" i="5"/>
  <c r="L306" i="5" s="1"/>
  <c r="I309" i="5"/>
  <c r="J309" i="5"/>
  <c r="K309" i="5"/>
  <c r="L309" i="5"/>
  <c r="I312" i="5"/>
  <c r="I306" i="5" s="1"/>
  <c r="J312" i="5"/>
  <c r="K312" i="5"/>
  <c r="L312" i="5"/>
  <c r="J315" i="5"/>
  <c r="K315" i="5"/>
  <c r="I316" i="5"/>
  <c r="I315" i="5" s="1"/>
  <c r="J316" i="5"/>
  <c r="K316" i="5"/>
  <c r="L316" i="5"/>
  <c r="L315" i="5" s="1"/>
  <c r="I319" i="5"/>
  <c r="I320" i="5"/>
  <c r="J320" i="5"/>
  <c r="J319" i="5" s="1"/>
  <c r="K320" i="5"/>
  <c r="K319" i="5" s="1"/>
  <c r="L320" i="5"/>
  <c r="L319" i="5" s="1"/>
  <c r="K323" i="5"/>
  <c r="L323" i="5"/>
  <c r="I324" i="5"/>
  <c r="I323" i="5" s="1"/>
  <c r="J324" i="5"/>
  <c r="J323" i="5" s="1"/>
  <c r="K324" i="5"/>
  <c r="L324" i="5"/>
  <c r="J327" i="5"/>
  <c r="K327" i="5"/>
  <c r="I328" i="5"/>
  <c r="I327" i="5" s="1"/>
  <c r="J328" i="5"/>
  <c r="K328" i="5"/>
  <c r="L328" i="5"/>
  <c r="L327" i="5" s="1"/>
  <c r="I330" i="5"/>
  <c r="I331" i="5"/>
  <c r="J331" i="5"/>
  <c r="J330" i="5" s="1"/>
  <c r="K331" i="5"/>
  <c r="K330" i="5" s="1"/>
  <c r="L331" i="5"/>
  <c r="L330" i="5" s="1"/>
  <c r="K333" i="5"/>
  <c r="L333" i="5"/>
  <c r="I334" i="5"/>
  <c r="I333" i="5" s="1"/>
  <c r="J334" i="5"/>
  <c r="J333" i="5" s="1"/>
  <c r="K334" i="5"/>
  <c r="L334" i="5"/>
  <c r="K338" i="5"/>
  <c r="L338" i="5"/>
  <c r="I339" i="5"/>
  <c r="I338" i="5" s="1"/>
  <c r="J339" i="5"/>
  <c r="J338" i="5" s="1"/>
  <c r="K339" i="5"/>
  <c r="L339" i="5"/>
  <c r="M339" i="5"/>
  <c r="N339" i="5"/>
  <c r="O339" i="5"/>
  <c r="P339" i="5"/>
  <c r="I341" i="5"/>
  <c r="J341" i="5"/>
  <c r="K341" i="5"/>
  <c r="L341" i="5"/>
  <c r="I344" i="5"/>
  <c r="J344" i="5"/>
  <c r="K344" i="5"/>
  <c r="L344" i="5"/>
  <c r="J347" i="5"/>
  <c r="K347" i="5"/>
  <c r="I348" i="5"/>
  <c r="I347" i="5" s="1"/>
  <c r="J348" i="5"/>
  <c r="K348" i="5"/>
  <c r="L348" i="5"/>
  <c r="L347" i="5" s="1"/>
  <c r="I351" i="5"/>
  <c r="I352" i="5"/>
  <c r="J352" i="5"/>
  <c r="J351" i="5" s="1"/>
  <c r="K352" i="5"/>
  <c r="K351" i="5" s="1"/>
  <c r="K337" i="5" s="1"/>
  <c r="L352" i="5"/>
  <c r="L351" i="5" s="1"/>
  <c r="K355" i="5"/>
  <c r="L355" i="5"/>
  <c r="I356" i="5"/>
  <c r="I355" i="5" s="1"/>
  <c r="J356" i="5"/>
  <c r="J355" i="5" s="1"/>
  <c r="K356" i="5"/>
  <c r="L356" i="5"/>
  <c r="J359" i="5"/>
  <c r="K359" i="5"/>
  <c r="I360" i="5"/>
  <c r="I359" i="5" s="1"/>
  <c r="J360" i="5"/>
  <c r="K360" i="5"/>
  <c r="L360" i="5"/>
  <c r="L359" i="5" s="1"/>
  <c r="I362" i="5"/>
  <c r="I363" i="5"/>
  <c r="J363" i="5"/>
  <c r="J362" i="5" s="1"/>
  <c r="K363" i="5"/>
  <c r="K362" i="5" s="1"/>
  <c r="L363" i="5"/>
  <c r="L362" i="5" s="1"/>
  <c r="K365" i="5"/>
  <c r="L365" i="5"/>
  <c r="I366" i="5"/>
  <c r="I365" i="5" s="1"/>
  <c r="J366" i="5"/>
  <c r="J365" i="5" s="1"/>
  <c r="K366" i="5"/>
  <c r="L366" i="5"/>
  <c r="K37" i="4"/>
  <c r="K36" i="4" s="1"/>
  <c r="K35" i="4" s="1"/>
  <c r="L37" i="4"/>
  <c r="L36" i="4" s="1"/>
  <c r="I38" i="4"/>
  <c r="J38" i="4"/>
  <c r="K38" i="4"/>
  <c r="L38" i="4"/>
  <c r="I40" i="4"/>
  <c r="I37" i="4" s="1"/>
  <c r="I36" i="4" s="1"/>
  <c r="I35" i="4" s="1"/>
  <c r="J40" i="4"/>
  <c r="J37" i="4" s="1"/>
  <c r="J36" i="4" s="1"/>
  <c r="K40" i="4"/>
  <c r="L40" i="4"/>
  <c r="K42" i="4"/>
  <c r="K43" i="4"/>
  <c r="I44" i="4"/>
  <c r="I43" i="4" s="1"/>
  <c r="I42" i="4" s="1"/>
  <c r="J44" i="4"/>
  <c r="J43" i="4" s="1"/>
  <c r="J42" i="4" s="1"/>
  <c r="K44" i="4"/>
  <c r="L44" i="4"/>
  <c r="L43" i="4" s="1"/>
  <c r="L42" i="4" s="1"/>
  <c r="I48" i="4"/>
  <c r="I47" i="4" s="1"/>
  <c r="I46" i="4" s="1"/>
  <c r="J48" i="4"/>
  <c r="J47" i="4" s="1"/>
  <c r="J46" i="4" s="1"/>
  <c r="I49" i="4"/>
  <c r="J49" i="4"/>
  <c r="K49" i="4"/>
  <c r="K48" i="4" s="1"/>
  <c r="K47" i="4" s="1"/>
  <c r="K46" i="4" s="1"/>
  <c r="L49" i="4"/>
  <c r="L48" i="4" s="1"/>
  <c r="L47" i="4" s="1"/>
  <c r="L46" i="4" s="1"/>
  <c r="I68" i="4"/>
  <c r="J68" i="4"/>
  <c r="K68" i="4"/>
  <c r="L68" i="4"/>
  <c r="I69" i="4"/>
  <c r="J69" i="4"/>
  <c r="K69" i="4"/>
  <c r="L69" i="4"/>
  <c r="I73" i="4"/>
  <c r="J73" i="4"/>
  <c r="I74" i="4"/>
  <c r="J74" i="4"/>
  <c r="K74" i="4"/>
  <c r="K73" i="4" s="1"/>
  <c r="L74" i="4"/>
  <c r="L73" i="4" s="1"/>
  <c r="K78" i="4"/>
  <c r="I79" i="4"/>
  <c r="I78" i="4" s="1"/>
  <c r="J79" i="4"/>
  <c r="J78" i="4" s="1"/>
  <c r="K79" i="4"/>
  <c r="L79" i="4"/>
  <c r="L78" i="4" s="1"/>
  <c r="K83" i="4"/>
  <c r="K84" i="4"/>
  <c r="I85" i="4"/>
  <c r="I84" i="4" s="1"/>
  <c r="I83" i="4" s="1"/>
  <c r="J85" i="4"/>
  <c r="J84" i="4" s="1"/>
  <c r="J83" i="4" s="1"/>
  <c r="K85" i="4"/>
  <c r="L85" i="4"/>
  <c r="L84" i="4" s="1"/>
  <c r="L83" i="4" s="1"/>
  <c r="I89" i="4"/>
  <c r="I88" i="4" s="1"/>
  <c r="I87" i="4" s="1"/>
  <c r="J89" i="4"/>
  <c r="J88" i="4" s="1"/>
  <c r="J87" i="4" s="1"/>
  <c r="I90" i="4"/>
  <c r="J90" i="4"/>
  <c r="K90" i="4"/>
  <c r="K89" i="4" s="1"/>
  <c r="K88" i="4" s="1"/>
  <c r="K87" i="4" s="1"/>
  <c r="L90" i="4"/>
  <c r="L89" i="4" s="1"/>
  <c r="L88" i="4" s="1"/>
  <c r="L87" i="4" s="1"/>
  <c r="I95" i="4"/>
  <c r="J95" i="4"/>
  <c r="I96" i="4"/>
  <c r="J96" i="4"/>
  <c r="K96" i="4"/>
  <c r="K95" i="4" s="1"/>
  <c r="K94" i="4" s="1"/>
  <c r="L96" i="4"/>
  <c r="L95" i="4" s="1"/>
  <c r="I97" i="4"/>
  <c r="J97" i="4"/>
  <c r="K97" i="4"/>
  <c r="L97" i="4"/>
  <c r="I100" i="4"/>
  <c r="J100" i="4"/>
  <c r="I101" i="4"/>
  <c r="J101" i="4"/>
  <c r="K101" i="4"/>
  <c r="K100" i="4" s="1"/>
  <c r="L101" i="4"/>
  <c r="L100" i="4" s="1"/>
  <c r="I102" i="4"/>
  <c r="J102" i="4"/>
  <c r="K102" i="4"/>
  <c r="L102" i="4"/>
  <c r="I106" i="4"/>
  <c r="J106" i="4"/>
  <c r="K106" i="4"/>
  <c r="K105" i="4" s="1"/>
  <c r="L106" i="4"/>
  <c r="I107" i="4"/>
  <c r="J107" i="4"/>
  <c r="K107" i="4"/>
  <c r="L107" i="4"/>
  <c r="I110" i="4"/>
  <c r="I105" i="4" s="1"/>
  <c r="J110" i="4"/>
  <c r="J105" i="4" s="1"/>
  <c r="I111" i="4"/>
  <c r="J111" i="4"/>
  <c r="K111" i="4"/>
  <c r="K110" i="4" s="1"/>
  <c r="L111" i="4"/>
  <c r="L110" i="4" s="1"/>
  <c r="I115" i="4"/>
  <c r="I114" i="4" s="1"/>
  <c r="J115" i="4"/>
  <c r="J114" i="4" s="1"/>
  <c r="I116" i="4"/>
  <c r="J116" i="4"/>
  <c r="K116" i="4"/>
  <c r="K115" i="4" s="1"/>
  <c r="L116" i="4"/>
  <c r="L115" i="4" s="1"/>
  <c r="I117" i="4"/>
  <c r="J117" i="4"/>
  <c r="K117" i="4"/>
  <c r="L117" i="4"/>
  <c r="I120" i="4"/>
  <c r="J120" i="4"/>
  <c r="I121" i="4"/>
  <c r="J121" i="4"/>
  <c r="K121" i="4"/>
  <c r="K120" i="4" s="1"/>
  <c r="L121" i="4"/>
  <c r="L120" i="4" s="1"/>
  <c r="I122" i="4"/>
  <c r="J122" i="4"/>
  <c r="K122" i="4"/>
  <c r="L122" i="4"/>
  <c r="I124" i="4"/>
  <c r="J124" i="4"/>
  <c r="I125" i="4"/>
  <c r="J125" i="4"/>
  <c r="K125" i="4"/>
  <c r="K124" i="4" s="1"/>
  <c r="L125" i="4"/>
  <c r="L124" i="4" s="1"/>
  <c r="I126" i="4"/>
  <c r="J126" i="4"/>
  <c r="K126" i="4"/>
  <c r="L126" i="4"/>
  <c r="I128" i="4"/>
  <c r="J128" i="4"/>
  <c r="I129" i="4"/>
  <c r="J129" i="4"/>
  <c r="K129" i="4"/>
  <c r="K128" i="4" s="1"/>
  <c r="L129" i="4"/>
  <c r="L128" i="4" s="1"/>
  <c r="I130" i="4"/>
  <c r="J130" i="4"/>
  <c r="K130" i="4"/>
  <c r="L130" i="4"/>
  <c r="I132" i="4"/>
  <c r="J132" i="4"/>
  <c r="I133" i="4"/>
  <c r="J133" i="4"/>
  <c r="K133" i="4"/>
  <c r="K132" i="4" s="1"/>
  <c r="L133" i="4"/>
  <c r="L132" i="4" s="1"/>
  <c r="I134" i="4"/>
  <c r="J134" i="4"/>
  <c r="K134" i="4"/>
  <c r="L134" i="4"/>
  <c r="I136" i="4"/>
  <c r="J136" i="4"/>
  <c r="I137" i="4"/>
  <c r="J137" i="4"/>
  <c r="K137" i="4"/>
  <c r="K136" i="4" s="1"/>
  <c r="L137" i="4"/>
  <c r="L136" i="4" s="1"/>
  <c r="I138" i="4"/>
  <c r="J138" i="4"/>
  <c r="K138" i="4"/>
  <c r="L138" i="4"/>
  <c r="K141" i="4"/>
  <c r="K142" i="4"/>
  <c r="I143" i="4"/>
  <c r="I142" i="4" s="1"/>
  <c r="I141" i="4" s="1"/>
  <c r="J143" i="4"/>
  <c r="J142" i="4" s="1"/>
  <c r="J141" i="4" s="1"/>
  <c r="J140" i="4" s="1"/>
  <c r="K143" i="4"/>
  <c r="L143" i="4"/>
  <c r="L142" i="4" s="1"/>
  <c r="L141" i="4" s="1"/>
  <c r="K146" i="4"/>
  <c r="K147" i="4"/>
  <c r="I148" i="4"/>
  <c r="I147" i="4" s="1"/>
  <c r="I146" i="4" s="1"/>
  <c r="J148" i="4"/>
  <c r="J147" i="4" s="1"/>
  <c r="J146" i="4" s="1"/>
  <c r="K148" i="4"/>
  <c r="L148" i="4"/>
  <c r="L147" i="4" s="1"/>
  <c r="L146" i="4" s="1"/>
  <c r="I151" i="4"/>
  <c r="J151" i="4"/>
  <c r="K151" i="4"/>
  <c r="L151" i="4"/>
  <c r="I152" i="4"/>
  <c r="J152" i="4"/>
  <c r="K152" i="4"/>
  <c r="L152" i="4"/>
  <c r="I154" i="4"/>
  <c r="J154" i="4"/>
  <c r="I155" i="4"/>
  <c r="J155" i="4"/>
  <c r="K155" i="4"/>
  <c r="K154" i="4" s="1"/>
  <c r="L155" i="4"/>
  <c r="L154" i="4" s="1"/>
  <c r="I156" i="4"/>
  <c r="J156" i="4"/>
  <c r="K156" i="4"/>
  <c r="L156" i="4"/>
  <c r="K161" i="4"/>
  <c r="I162" i="4"/>
  <c r="I161" i="4" s="1"/>
  <c r="I160" i="4" s="1"/>
  <c r="I159" i="4" s="1"/>
  <c r="J162" i="4"/>
  <c r="J161" i="4" s="1"/>
  <c r="J160" i="4" s="1"/>
  <c r="J159" i="4" s="1"/>
  <c r="K162" i="4"/>
  <c r="L162" i="4"/>
  <c r="L161" i="4" s="1"/>
  <c r="L160" i="4" s="1"/>
  <c r="L159" i="4" s="1"/>
  <c r="I166" i="4"/>
  <c r="J166" i="4"/>
  <c r="K166" i="4"/>
  <c r="K160" i="4" s="1"/>
  <c r="K159" i="4" s="1"/>
  <c r="L166" i="4"/>
  <c r="I167" i="4"/>
  <c r="J167" i="4"/>
  <c r="K167" i="4"/>
  <c r="L167" i="4"/>
  <c r="K170" i="4"/>
  <c r="K169" i="4" s="1"/>
  <c r="K171" i="4"/>
  <c r="I172" i="4"/>
  <c r="I171" i="4" s="1"/>
  <c r="I170" i="4" s="1"/>
  <c r="J172" i="4"/>
  <c r="J171" i="4" s="1"/>
  <c r="J170" i="4" s="1"/>
  <c r="K172" i="4"/>
  <c r="L172" i="4"/>
  <c r="L171" i="4" s="1"/>
  <c r="L170" i="4" s="1"/>
  <c r="K175" i="4"/>
  <c r="I176" i="4"/>
  <c r="I175" i="4" s="1"/>
  <c r="I174" i="4" s="1"/>
  <c r="J176" i="4"/>
  <c r="J175" i="4" s="1"/>
  <c r="J174" i="4" s="1"/>
  <c r="K176" i="4"/>
  <c r="L176" i="4"/>
  <c r="L175" i="4" s="1"/>
  <c r="L174" i="4" s="1"/>
  <c r="I180" i="4"/>
  <c r="J180" i="4"/>
  <c r="K180" i="4"/>
  <c r="K174" i="4" s="1"/>
  <c r="L180" i="4"/>
  <c r="I181" i="4"/>
  <c r="J181" i="4"/>
  <c r="K181" i="4"/>
  <c r="L181" i="4"/>
  <c r="I188" i="4"/>
  <c r="I187" i="4" s="1"/>
  <c r="J188" i="4"/>
  <c r="I189" i="4"/>
  <c r="J189" i="4"/>
  <c r="K189" i="4"/>
  <c r="K188" i="4" s="1"/>
  <c r="K187" i="4" s="1"/>
  <c r="K186" i="4" s="1"/>
  <c r="L189" i="4"/>
  <c r="L188" i="4" s="1"/>
  <c r="L187" i="4" s="1"/>
  <c r="L186" i="4" s="1"/>
  <c r="K191" i="4"/>
  <c r="I192" i="4"/>
  <c r="I191" i="4" s="1"/>
  <c r="J192" i="4"/>
  <c r="J191" i="4" s="1"/>
  <c r="K192" i="4"/>
  <c r="L192" i="4"/>
  <c r="L191" i="4" s="1"/>
  <c r="I196" i="4"/>
  <c r="J196" i="4"/>
  <c r="K196" i="4"/>
  <c r="L196" i="4"/>
  <c r="I197" i="4"/>
  <c r="J197" i="4"/>
  <c r="K197" i="4"/>
  <c r="L197" i="4"/>
  <c r="I202" i="4"/>
  <c r="J202" i="4"/>
  <c r="I203" i="4"/>
  <c r="J203" i="4"/>
  <c r="K203" i="4"/>
  <c r="K202" i="4" s="1"/>
  <c r="L203" i="4"/>
  <c r="L202" i="4" s="1"/>
  <c r="K207" i="4"/>
  <c r="I208" i="4"/>
  <c r="I207" i="4" s="1"/>
  <c r="J208" i="4"/>
  <c r="J207" i="4" s="1"/>
  <c r="K208" i="4"/>
  <c r="L208" i="4"/>
  <c r="L207" i="4" s="1"/>
  <c r="K210" i="4"/>
  <c r="K211" i="4"/>
  <c r="I212" i="4"/>
  <c r="I211" i="4" s="1"/>
  <c r="I210" i="4" s="1"/>
  <c r="J212" i="4"/>
  <c r="J211" i="4" s="1"/>
  <c r="J210" i="4" s="1"/>
  <c r="K212" i="4"/>
  <c r="L212" i="4"/>
  <c r="L211" i="4" s="1"/>
  <c r="L210" i="4" s="1"/>
  <c r="K218" i="4"/>
  <c r="I219" i="4"/>
  <c r="I218" i="4" s="1"/>
  <c r="I217" i="4" s="1"/>
  <c r="J219" i="4"/>
  <c r="J218" i="4" s="1"/>
  <c r="J217" i="4" s="1"/>
  <c r="K219" i="4"/>
  <c r="L219" i="4"/>
  <c r="L218" i="4" s="1"/>
  <c r="L217" i="4" s="1"/>
  <c r="I221" i="4"/>
  <c r="J221" i="4"/>
  <c r="K221" i="4"/>
  <c r="K217" i="4" s="1"/>
  <c r="L221" i="4"/>
  <c r="I222" i="4"/>
  <c r="J222" i="4"/>
  <c r="K222" i="4"/>
  <c r="L222" i="4"/>
  <c r="M222" i="4"/>
  <c r="N222" i="4"/>
  <c r="O222" i="4"/>
  <c r="P222" i="4"/>
  <c r="K229" i="4"/>
  <c r="K230" i="4"/>
  <c r="I231" i="4"/>
  <c r="I230" i="4" s="1"/>
  <c r="I229" i="4" s="1"/>
  <c r="J231" i="4"/>
  <c r="J230" i="4" s="1"/>
  <c r="J229" i="4" s="1"/>
  <c r="K231" i="4"/>
  <c r="L231" i="4"/>
  <c r="L230" i="4" s="1"/>
  <c r="L229" i="4" s="1"/>
  <c r="K233" i="4"/>
  <c r="K234" i="4"/>
  <c r="I235" i="4"/>
  <c r="I234" i="4" s="1"/>
  <c r="I233" i="4" s="1"/>
  <c r="J235" i="4"/>
  <c r="J234" i="4" s="1"/>
  <c r="J233" i="4" s="1"/>
  <c r="K235" i="4"/>
  <c r="L235" i="4"/>
  <c r="L234" i="4" s="1"/>
  <c r="L233" i="4" s="1"/>
  <c r="I241" i="4"/>
  <c r="J241" i="4"/>
  <c r="I242" i="4"/>
  <c r="J242" i="4"/>
  <c r="K242" i="4"/>
  <c r="K241" i="4" s="1"/>
  <c r="K240" i="4" s="1"/>
  <c r="L242" i="4"/>
  <c r="L241" i="4" s="1"/>
  <c r="L240" i="4" s="1"/>
  <c r="I244" i="4"/>
  <c r="J244" i="4"/>
  <c r="K244" i="4"/>
  <c r="L244" i="4"/>
  <c r="I247" i="4"/>
  <c r="J247" i="4"/>
  <c r="K247" i="4"/>
  <c r="L247" i="4"/>
  <c r="I250" i="4"/>
  <c r="J250" i="4"/>
  <c r="K250" i="4"/>
  <c r="L250" i="4"/>
  <c r="I251" i="4"/>
  <c r="J251" i="4"/>
  <c r="K251" i="4"/>
  <c r="L251" i="4"/>
  <c r="I254" i="4"/>
  <c r="J254" i="4"/>
  <c r="I255" i="4"/>
  <c r="J255" i="4"/>
  <c r="K255" i="4"/>
  <c r="K254" i="4" s="1"/>
  <c r="L255" i="4"/>
  <c r="L254" i="4" s="1"/>
  <c r="K258" i="4"/>
  <c r="I259" i="4"/>
  <c r="I258" i="4" s="1"/>
  <c r="J259" i="4"/>
  <c r="J258" i="4" s="1"/>
  <c r="K259" i="4"/>
  <c r="L259" i="4"/>
  <c r="L258" i="4" s="1"/>
  <c r="I262" i="4"/>
  <c r="J262" i="4"/>
  <c r="K262" i="4"/>
  <c r="L262" i="4"/>
  <c r="I263" i="4"/>
  <c r="J263" i="4"/>
  <c r="K263" i="4"/>
  <c r="L263" i="4"/>
  <c r="I265" i="4"/>
  <c r="J265" i="4"/>
  <c r="I266" i="4"/>
  <c r="J266" i="4"/>
  <c r="K266" i="4"/>
  <c r="K265" i="4" s="1"/>
  <c r="L266" i="4"/>
  <c r="L265" i="4" s="1"/>
  <c r="K268" i="4"/>
  <c r="I269" i="4"/>
  <c r="I268" i="4" s="1"/>
  <c r="J269" i="4"/>
  <c r="J268" i="4" s="1"/>
  <c r="K269" i="4"/>
  <c r="L269" i="4"/>
  <c r="L268" i="4" s="1"/>
  <c r="K273" i="4"/>
  <c r="I274" i="4"/>
  <c r="I273" i="4" s="1"/>
  <c r="J274" i="4"/>
  <c r="J273" i="4" s="1"/>
  <c r="J272" i="4" s="1"/>
  <c r="K274" i="4"/>
  <c r="L274" i="4"/>
  <c r="L273" i="4" s="1"/>
  <c r="I276" i="4"/>
  <c r="J276" i="4"/>
  <c r="K276" i="4"/>
  <c r="L276" i="4"/>
  <c r="I279" i="4"/>
  <c r="J279" i="4"/>
  <c r="K279" i="4"/>
  <c r="L279" i="4"/>
  <c r="I282" i="4"/>
  <c r="J282" i="4"/>
  <c r="I283" i="4"/>
  <c r="J283" i="4"/>
  <c r="K283" i="4"/>
  <c r="K282" i="4" s="1"/>
  <c r="L283" i="4"/>
  <c r="L282" i="4" s="1"/>
  <c r="K286" i="4"/>
  <c r="I287" i="4"/>
  <c r="I286" i="4" s="1"/>
  <c r="J287" i="4"/>
  <c r="J286" i="4" s="1"/>
  <c r="K287" i="4"/>
  <c r="L287" i="4"/>
  <c r="L286" i="4" s="1"/>
  <c r="I290" i="4"/>
  <c r="J290" i="4"/>
  <c r="K290" i="4"/>
  <c r="L290" i="4"/>
  <c r="I291" i="4"/>
  <c r="J291" i="4"/>
  <c r="K291" i="4"/>
  <c r="L291" i="4"/>
  <c r="I294" i="4"/>
  <c r="J294" i="4"/>
  <c r="I295" i="4"/>
  <c r="J295" i="4"/>
  <c r="K295" i="4"/>
  <c r="K294" i="4" s="1"/>
  <c r="L295" i="4"/>
  <c r="L294" i="4" s="1"/>
  <c r="K297" i="4"/>
  <c r="I298" i="4"/>
  <c r="I297" i="4" s="1"/>
  <c r="J298" i="4"/>
  <c r="J297" i="4" s="1"/>
  <c r="K298" i="4"/>
  <c r="L298" i="4"/>
  <c r="L297" i="4" s="1"/>
  <c r="I300" i="4"/>
  <c r="J300" i="4"/>
  <c r="K300" i="4"/>
  <c r="L300" i="4"/>
  <c r="I301" i="4"/>
  <c r="J301" i="4"/>
  <c r="K301" i="4"/>
  <c r="L301" i="4"/>
  <c r="I307" i="4"/>
  <c r="I306" i="4" s="1"/>
  <c r="I305" i="4" s="1"/>
  <c r="J307" i="4"/>
  <c r="J306" i="4" s="1"/>
  <c r="K307" i="4"/>
  <c r="L307" i="4"/>
  <c r="L306" i="4" s="1"/>
  <c r="I309" i="4"/>
  <c r="J309" i="4"/>
  <c r="K309" i="4"/>
  <c r="K306" i="4" s="1"/>
  <c r="L309" i="4"/>
  <c r="I312" i="4"/>
  <c r="J312" i="4"/>
  <c r="K312" i="4"/>
  <c r="L312" i="4"/>
  <c r="I315" i="4"/>
  <c r="J315" i="4"/>
  <c r="I316" i="4"/>
  <c r="J316" i="4"/>
  <c r="K316" i="4"/>
  <c r="K315" i="4" s="1"/>
  <c r="L316" i="4"/>
  <c r="L315" i="4" s="1"/>
  <c r="K319" i="4"/>
  <c r="I320" i="4"/>
  <c r="I319" i="4" s="1"/>
  <c r="J320" i="4"/>
  <c r="J319" i="4" s="1"/>
  <c r="K320" i="4"/>
  <c r="L320" i="4"/>
  <c r="L319" i="4" s="1"/>
  <c r="I323" i="4"/>
  <c r="J323" i="4"/>
  <c r="K323" i="4"/>
  <c r="L323" i="4"/>
  <c r="I324" i="4"/>
  <c r="J324" i="4"/>
  <c r="K324" i="4"/>
  <c r="L324" i="4"/>
  <c r="I327" i="4"/>
  <c r="J327" i="4"/>
  <c r="I328" i="4"/>
  <c r="J328" i="4"/>
  <c r="K328" i="4"/>
  <c r="K327" i="4" s="1"/>
  <c r="L328" i="4"/>
  <c r="L327" i="4" s="1"/>
  <c r="K330" i="4"/>
  <c r="I331" i="4"/>
  <c r="I330" i="4" s="1"/>
  <c r="J331" i="4"/>
  <c r="J330" i="4" s="1"/>
  <c r="K331" i="4"/>
  <c r="L331" i="4"/>
  <c r="L330" i="4" s="1"/>
  <c r="I333" i="4"/>
  <c r="J333" i="4"/>
  <c r="K333" i="4"/>
  <c r="L333" i="4"/>
  <c r="I334" i="4"/>
  <c r="J334" i="4"/>
  <c r="K334" i="4"/>
  <c r="L334" i="4"/>
  <c r="I338" i="4"/>
  <c r="J338" i="4"/>
  <c r="K338" i="4"/>
  <c r="K337" i="4" s="1"/>
  <c r="L338" i="4"/>
  <c r="L337" i="4" s="1"/>
  <c r="I339" i="4"/>
  <c r="J339" i="4"/>
  <c r="K339" i="4"/>
  <c r="L339" i="4"/>
  <c r="M339" i="4"/>
  <c r="N339" i="4"/>
  <c r="O339" i="4"/>
  <c r="P339" i="4"/>
  <c r="I341" i="4"/>
  <c r="J341" i="4"/>
  <c r="K341" i="4"/>
  <c r="L341" i="4"/>
  <c r="I344" i="4"/>
  <c r="J344" i="4"/>
  <c r="K344" i="4"/>
  <c r="L344" i="4"/>
  <c r="I347" i="4"/>
  <c r="J347" i="4"/>
  <c r="J337" i="4" s="1"/>
  <c r="I348" i="4"/>
  <c r="J348" i="4"/>
  <c r="K348" i="4"/>
  <c r="K347" i="4" s="1"/>
  <c r="L348" i="4"/>
  <c r="L347" i="4" s="1"/>
  <c r="K351" i="4"/>
  <c r="I352" i="4"/>
  <c r="I351" i="4" s="1"/>
  <c r="J352" i="4"/>
  <c r="J351" i="4" s="1"/>
  <c r="K352" i="4"/>
  <c r="L352" i="4"/>
  <c r="L351" i="4" s="1"/>
  <c r="I355" i="4"/>
  <c r="J355" i="4"/>
  <c r="K355" i="4"/>
  <c r="L355" i="4"/>
  <c r="I356" i="4"/>
  <c r="J356" i="4"/>
  <c r="K356" i="4"/>
  <c r="L356" i="4"/>
  <c r="I359" i="4"/>
  <c r="J359" i="4"/>
  <c r="I360" i="4"/>
  <c r="J360" i="4"/>
  <c r="K360" i="4"/>
  <c r="K359" i="4" s="1"/>
  <c r="L360" i="4"/>
  <c r="L359" i="4" s="1"/>
  <c r="K362" i="4"/>
  <c r="I363" i="4"/>
  <c r="I362" i="4" s="1"/>
  <c r="J363" i="4"/>
  <c r="J362" i="4" s="1"/>
  <c r="K363" i="4"/>
  <c r="L363" i="4"/>
  <c r="L362" i="4" s="1"/>
  <c r="I365" i="4"/>
  <c r="J365" i="4"/>
  <c r="K365" i="4"/>
  <c r="L365" i="4"/>
  <c r="I366" i="4"/>
  <c r="J366" i="4"/>
  <c r="K366" i="4"/>
  <c r="L366" i="4"/>
  <c r="I38" i="3"/>
  <c r="I37" i="3" s="1"/>
  <c r="I36" i="3" s="1"/>
  <c r="I35" i="3" s="1"/>
  <c r="J38" i="3"/>
  <c r="J37" i="3" s="1"/>
  <c r="J36" i="3" s="1"/>
  <c r="J35" i="3" s="1"/>
  <c r="K38" i="3"/>
  <c r="K37" i="3" s="1"/>
  <c r="K36" i="3" s="1"/>
  <c r="L38" i="3"/>
  <c r="L37" i="3" s="1"/>
  <c r="L36" i="3" s="1"/>
  <c r="I40" i="3"/>
  <c r="J40" i="3"/>
  <c r="K40" i="3"/>
  <c r="L40" i="3"/>
  <c r="I44" i="3"/>
  <c r="I43" i="3" s="1"/>
  <c r="I42" i="3" s="1"/>
  <c r="J44" i="3"/>
  <c r="J43" i="3" s="1"/>
  <c r="J42" i="3" s="1"/>
  <c r="K44" i="3"/>
  <c r="K43" i="3" s="1"/>
  <c r="K42" i="3" s="1"/>
  <c r="L44" i="3"/>
  <c r="L43" i="3" s="1"/>
  <c r="L42" i="3" s="1"/>
  <c r="I48" i="3"/>
  <c r="I47" i="3" s="1"/>
  <c r="I46" i="3" s="1"/>
  <c r="K48" i="3"/>
  <c r="K47" i="3" s="1"/>
  <c r="K46" i="3" s="1"/>
  <c r="I49" i="3"/>
  <c r="J49" i="3"/>
  <c r="J48" i="3" s="1"/>
  <c r="J47" i="3" s="1"/>
  <c r="J46" i="3" s="1"/>
  <c r="K49" i="3"/>
  <c r="L49" i="3"/>
  <c r="L48" i="3" s="1"/>
  <c r="L47" i="3" s="1"/>
  <c r="L46" i="3" s="1"/>
  <c r="I68" i="3"/>
  <c r="J68" i="3"/>
  <c r="K68" i="3"/>
  <c r="L68" i="3"/>
  <c r="I69" i="3"/>
  <c r="J69" i="3"/>
  <c r="K69" i="3"/>
  <c r="L69" i="3"/>
  <c r="I73" i="3"/>
  <c r="K73" i="3"/>
  <c r="I74" i="3"/>
  <c r="J74" i="3"/>
  <c r="J73" i="3" s="1"/>
  <c r="K74" i="3"/>
  <c r="L74" i="3"/>
  <c r="L73" i="3" s="1"/>
  <c r="I79" i="3"/>
  <c r="I78" i="3" s="1"/>
  <c r="I67" i="3" s="1"/>
  <c r="I66" i="3" s="1"/>
  <c r="J79" i="3"/>
  <c r="J78" i="3" s="1"/>
  <c r="K79" i="3"/>
  <c r="K78" i="3" s="1"/>
  <c r="L79" i="3"/>
  <c r="L78" i="3" s="1"/>
  <c r="I85" i="3"/>
  <c r="I84" i="3" s="1"/>
  <c r="I83" i="3" s="1"/>
  <c r="J85" i="3"/>
  <c r="J84" i="3" s="1"/>
  <c r="J83" i="3" s="1"/>
  <c r="K85" i="3"/>
  <c r="K84" i="3" s="1"/>
  <c r="K83" i="3" s="1"/>
  <c r="L85" i="3"/>
  <c r="L84" i="3" s="1"/>
  <c r="L83" i="3" s="1"/>
  <c r="I89" i="3"/>
  <c r="I88" i="3" s="1"/>
  <c r="I87" i="3" s="1"/>
  <c r="K89" i="3"/>
  <c r="K88" i="3" s="1"/>
  <c r="K87" i="3" s="1"/>
  <c r="I90" i="3"/>
  <c r="J90" i="3"/>
  <c r="J89" i="3" s="1"/>
  <c r="J88" i="3" s="1"/>
  <c r="J87" i="3" s="1"/>
  <c r="K90" i="3"/>
  <c r="L90" i="3"/>
  <c r="L89" i="3" s="1"/>
  <c r="L88" i="3" s="1"/>
  <c r="L87" i="3" s="1"/>
  <c r="I95" i="3"/>
  <c r="I94" i="3" s="1"/>
  <c r="K95" i="3"/>
  <c r="K94" i="3" s="1"/>
  <c r="I96" i="3"/>
  <c r="J96" i="3"/>
  <c r="J95" i="3" s="1"/>
  <c r="J94" i="3" s="1"/>
  <c r="K96" i="3"/>
  <c r="L96" i="3"/>
  <c r="L95" i="3" s="1"/>
  <c r="I97" i="3"/>
  <c r="J97" i="3"/>
  <c r="K97" i="3"/>
  <c r="L97" i="3"/>
  <c r="I100" i="3"/>
  <c r="K100" i="3"/>
  <c r="I101" i="3"/>
  <c r="J101" i="3"/>
  <c r="J100" i="3" s="1"/>
  <c r="K101" i="3"/>
  <c r="L101" i="3"/>
  <c r="L100" i="3" s="1"/>
  <c r="I102" i="3"/>
  <c r="J102" i="3"/>
  <c r="K102" i="3"/>
  <c r="L102" i="3"/>
  <c r="I106" i="3"/>
  <c r="J106" i="3"/>
  <c r="J105" i="3" s="1"/>
  <c r="K106" i="3"/>
  <c r="L106" i="3"/>
  <c r="L105" i="3" s="1"/>
  <c r="I107" i="3"/>
  <c r="J107" i="3"/>
  <c r="K107" i="3"/>
  <c r="L107" i="3"/>
  <c r="I110" i="3"/>
  <c r="I105" i="3" s="1"/>
  <c r="K110" i="3"/>
  <c r="K105" i="3" s="1"/>
  <c r="I111" i="3"/>
  <c r="J111" i="3"/>
  <c r="J110" i="3" s="1"/>
  <c r="K111" i="3"/>
  <c r="L111" i="3"/>
  <c r="L110" i="3" s="1"/>
  <c r="I115" i="3"/>
  <c r="I114" i="3" s="1"/>
  <c r="I116" i="3"/>
  <c r="J116" i="3"/>
  <c r="J115" i="3" s="1"/>
  <c r="L116" i="3"/>
  <c r="L115" i="3" s="1"/>
  <c r="I117" i="3"/>
  <c r="J117" i="3"/>
  <c r="K117" i="3"/>
  <c r="K116" i="3" s="1"/>
  <c r="K115" i="3" s="1"/>
  <c r="L117" i="3"/>
  <c r="I120" i="3"/>
  <c r="I121" i="3"/>
  <c r="J121" i="3"/>
  <c r="J120" i="3" s="1"/>
  <c r="I122" i="3"/>
  <c r="J122" i="3"/>
  <c r="K122" i="3"/>
  <c r="K121" i="3" s="1"/>
  <c r="K120" i="3" s="1"/>
  <c r="L122" i="3"/>
  <c r="L121" i="3" s="1"/>
  <c r="L120" i="3" s="1"/>
  <c r="I124" i="3"/>
  <c r="I125" i="3"/>
  <c r="J125" i="3"/>
  <c r="J124" i="3" s="1"/>
  <c r="I126" i="3"/>
  <c r="J126" i="3"/>
  <c r="K126" i="3"/>
  <c r="K125" i="3" s="1"/>
  <c r="K124" i="3" s="1"/>
  <c r="L126" i="3"/>
  <c r="L125" i="3" s="1"/>
  <c r="L124" i="3" s="1"/>
  <c r="I128" i="3"/>
  <c r="I129" i="3"/>
  <c r="I130" i="3"/>
  <c r="J130" i="3"/>
  <c r="J129" i="3" s="1"/>
  <c r="J128" i="3" s="1"/>
  <c r="K130" i="3"/>
  <c r="K129" i="3" s="1"/>
  <c r="K128" i="3" s="1"/>
  <c r="L130" i="3"/>
  <c r="L129" i="3" s="1"/>
  <c r="L128" i="3" s="1"/>
  <c r="I132" i="3"/>
  <c r="I133" i="3"/>
  <c r="J133" i="3"/>
  <c r="J132" i="3" s="1"/>
  <c r="I134" i="3"/>
  <c r="J134" i="3"/>
  <c r="K134" i="3"/>
  <c r="K133" i="3" s="1"/>
  <c r="K132" i="3" s="1"/>
  <c r="L134" i="3"/>
  <c r="L133" i="3" s="1"/>
  <c r="L132" i="3" s="1"/>
  <c r="I136" i="3"/>
  <c r="I137" i="3"/>
  <c r="J137" i="3"/>
  <c r="J136" i="3" s="1"/>
  <c r="I138" i="3"/>
  <c r="J138" i="3"/>
  <c r="K138" i="3"/>
  <c r="K137" i="3" s="1"/>
  <c r="K136" i="3" s="1"/>
  <c r="L138" i="3"/>
  <c r="L137" i="3" s="1"/>
  <c r="L136" i="3" s="1"/>
  <c r="I143" i="3"/>
  <c r="I142" i="3" s="1"/>
  <c r="I141" i="3" s="1"/>
  <c r="J143" i="3"/>
  <c r="J142" i="3" s="1"/>
  <c r="J141" i="3" s="1"/>
  <c r="K143" i="3"/>
  <c r="K142" i="3" s="1"/>
  <c r="K141" i="3" s="1"/>
  <c r="L143" i="3"/>
  <c r="L142" i="3" s="1"/>
  <c r="L141" i="3" s="1"/>
  <c r="I148" i="3"/>
  <c r="I147" i="3" s="1"/>
  <c r="I146" i="3" s="1"/>
  <c r="J148" i="3"/>
  <c r="J147" i="3" s="1"/>
  <c r="J146" i="3" s="1"/>
  <c r="K148" i="3"/>
  <c r="K147" i="3" s="1"/>
  <c r="K146" i="3" s="1"/>
  <c r="L148" i="3"/>
  <c r="L147" i="3" s="1"/>
  <c r="L146" i="3" s="1"/>
  <c r="I152" i="3"/>
  <c r="I151" i="3" s="1"/>
  <c r="J152" i="3"/>
  <c r="J151" i="3" s="1"/>
  <c r="K152" i="3"/>
  <c r="K151" i="3" s="1"/>
  <c r="L152" i="3"/>
  <c r="L151" i="3" s="1"/>
  <c r="I156" i="3"/>
  <c r="I155" i="3" s="1"/>
  <c r="I154" i="3" s="1"/>
  <c r="J156" i="3"/>
  <c r="J155" i="3" s="1"/>
  <c r="J154" i="3" s="1"/>
  <c r="K156" i="3"/>
  <c r="K155" i="3" s="1"/>
  <c r="K154" i="3" s="1"/>
  <c r="L156" i="3"/>
  <c r="L155" i="3" s="1"/>
  <c r="L154" i="3" s="1"/>
  <c r="L161" i="3"/>
  <c r="L160" i="3" s="1"/>
  <c r="L159" i="3" s="1"/>
  <c r="I162" i="3"/>
  <c r="I161" i="3" s="1"/>
  <c r="J162" i="3"/>
  <c r="J161" i="3" s="1"/>
  <c r="K162" i="3"/>
  <c r="K161" i="3" s="1"/>
  <c r="L162" i="3"/>
  <c r="I167" i="3"/>
  <c r="I166" i="3" s="1"/>
  <c r="J167" i="3"/>
  <c r="J166" i="3" s="1"/>
  <c r="K167" i="3"/>
  <c r="K166" i="3" s="1"/>
  <c r="L167" i="3"/>
  <c r="L166" i="3" s="1"/>
  <c r="I172" i="3"/>
  <c r="I171" i="3" s="1"/>
  <c r="I170" i="3" s="1"/>
  <c r="J172" i="3"/>
  <c r="J171" i="3" s="1"/>
  <c r="J170" i="3" s="1"/>
  <c r="K172" i="3"/>
  <c r="K171" i="3" s="1"/>
  <c r="K170" i="3" s="1"/>
  <c r="L172" i="3"/>
  <c r="L171" i="3" s="1"/>
  <c r="L170" i="3" s="1"/>
  <c r="L169" i="3" s="1"/>
  <c r="I176" i="3"/>
  <c r="I175" i="3" s="1"/>
  <c r="J176" i="3"/>
  <c r="J175" i="3" s="1"/>
  <c r="K176" i="3"/>
  <c r="K175" i="3" s="1"/>
  <c r="K174" i="3" s="1"/>
  <c r="L176" i="3"/>
  <c r="L175" i="3" s="1"/>
  <c r="L174" i="3" s="1"/>
  <c r="L180" i="3"/>
  <c r="I181" i="3"/>
  <c r="I180" i="3" s="1"/>
  <c r="J181" i="3"/>
  <c r="J180" i="3" s="1"/>
  <c r="K181" i="3"/>
  <c r="K180" i="3" s="1"/>
  <c r="L181" i="3"/>
  <c r="I188" i="3"/>
  <c r="K188" i="3"/>
  <c r="I189" i="3"/>
  <c r="J189" i="3"/>
  <c r="J188" i="3" s="1"/>
  <c r="K189" i="3"/>
  <c r="L189" i="3"/>
  <c r="L188" i="3" s="1"/>
  <c r="I192" i="3"/>
  <c r="I191" i="3" s="1"/>
  <c r="J192" i="3"/>
  <c r="J191" i="3" s="1"/>
  <c r="K192" i="3"/>
  <c r="K191" i="3" s="1"/>
  <c r="L192" i="3"/>
  <c r="L191" i="3" s="1"/>
  <c r="I196" i="3"/>
  <c r="I197" i="3"/>
  <c r="J197" i="3"/>
  <c r="J196" i="3" s="1"/>
  <c r="K197" i="3"/>
  <c r="K196" i="3" s="1"/>
  <c r="L197" i="3"/>
  <c r="L196" i="3" s="1"/>
  <c r="I202" i="3"/>
  <c r="K202" i="3"/>
  <c r="I203" i="3"/>
  <c r="J203" i="3"/>
  <c r="J202" i="3" s="1"/>
  <c r="K203" i="3"/>
  <c r="L203" i="3"/>
  <c r="L202" i="3" s="1"/>
  <c r="I208" i="3"/>
  <c r="I207" i="3" s="1"/>
  <c r="J208" i="3"/>
  <c r="J207" i="3" s="1"/>
  <c r="K208" i="3"/>
  <c r="K207" i="3" s="1"/>
  <c r="L208" i="3"/>
  <c r="L207" i="3" s="1"/>
  <c r="I212" i="3"/>
  <c r="I211" i="3" s="1"/>
  <c r="I210" i="3" s="1"/>
  <c r="J212" i="3"/>
  <c r="J211" i="3" s="1"/>
  <c r="J210" i="3" s="1"/>
  <c r="K212" i="3"/>
  <c r="K211" i="3" s="1"/>
  <c r="K210" i="3" s="1"/>
  <c r="L212" i="3"/>
  <c r="L211" i="3" s="1"/>
  <c r="L210" i="3" s="1"/>
  <c r="I219" i="3"/>
  <c r="I218" i="3" s="1"/>
  <c r="J219" i="3"/>
  <c r="J218" i="3" s="1"/>
  <c r="J217" i="3" s="1"/>
  <c r="K219" i="3"/>
  <c r="K218" i="3" s="1"/>
  <c r="K217" i="3" s="1"/>
  <c r="L219" i="3"/>
  <c r="L218" i="3" s="1"/>
  <c r="L217" i="3" s="1"/>
  <c r="I222" i="3"/>
  <c r="I221" i="3" s="1"/>
  <c r="J222" i="3"/>
  <c r="J221" i="3" s="1"/>
  <c r="K222" i="3"/>
  <c r="K221" i="3" s="1"/>
  <c r="L222" i="3"/>
  <c r="L221" i="3" s="1"/>
  <c r="M222" i="3"/>
  <c r="N222" i="3"/>
  <c r="O222" i="3"/>
  <c r="P222" i="3"/>
  <c r="J230" i="3"/>
  <c r="J229" i="3" s="1"/>
  <c r="I231" i="3"/>
  <c r="I230" i="3" s="1"/>
  <c r="I229" i="3" s="1"/>
  <c r="J231" i="3"/>
  <c r="K231" i="3"/>
  <c r="K230" i="3" s="1"/>
  <c r="K229" i="3" s="1"/>
  <c r="L231" i="3"/>
  <c r="L230" i="3" s="1"/>
  <c r="L229" i="3" s="1"/>
  <c r="I235" i="3"/>
  <c r="I234" i="3" s="1"/>
  <c r="I233" i="3" s="1"/>
  <c r="J235" i="3"/>
  <c r="J234" i="3" s="1"/>
  <c r="J233" i="3" s="1"/>
  <c r="K235" i="3"/>
  <c r="K234" i="3" s="1"/>
  <c r="K233" i="3" s="1"/>
  <c r="L235" i="3"/>
  <c r="L234" i="3" s="1"/>
  <c r="L233" i="3" s="1"/>
  <c r="I241" i="3"/>
  <c r="K241" i="3"/>
  <c r="I242" i="3"/>
  <c r="J242" i="3"/>
  <c r="J241" i="3" s="1"/>
  <c r="K242" i="3"/>
  <c r="L242" i="3"/>
  <c r="L241" i="3" s="1"/>
  <c r="L240" i="3" s="1"/>
  <c r="I244" i="3"/>
  <c r="J244" i="3"/>
  <c r="K244" i="3"/>
  <c r="L244" i="3"/>
  <c r="I247" i="3"/>
  <c r="J247" i="3"/>
  <c r="K247" i="3"/>
  <c r="L247" i="3"/>
  <c r="I251" i="3"/>
  <c r="I250" i="3" s="1"/>
  <c r="J251" i="3"/>
  <c r="J250" i="3" s="1"/>
  <c r="K251" i="3"/>
  <c r="K250" i="3" s="1"/>
  <c r="L251" i="3"/>
  <c r="L250" i="3" s="1"/>
  <c r="I254" i="3"/>
  <c r="J254" i="3"/>
  <c r="K254" i="3"/>
  <c r="I255" i="3"/>
  <c r="J255" i="3"/>
  <c r="K255" i="3"/>
  <c r="L255" i="3"/>
  <c r="L254" i="3" s="1"/>
  <c r="L258" i="3"/>
  <c r="I259" i="3"/>
  <c r="I258" i="3" s="1"/>
  <c r="J259" i="3"/>
  <c r="J258" i="3" s="1"/>
  <c r="K259" i="3"/>
  <c r="K258" i="3" s="1"/>
  <c r="L259" i="3"/>
  <c r="I263" i="3"/>
  <c r="I262" i="3" s="1"/>
  <c r="J263" i="3"/>
  <c r="J262" i="3" s="1"/>
  <c r="K263" i="3"/>
  <c r="K262" i="3" s="1"/>
  <c r="L263" i="3"/>
  <c r="L262" i="3" s="1"/>
  <c r="I265" i="3"/>
  <c r="J265" i="3"/>
  <c r="K265" i="3"/>
  <c r="I266" i="3"/>
  <c r="J266" i="3"/>
  <c r="K266" i="3"/>
  <c r="L266" i="3"/>
  <c r="L265" i="3" s="1"/>
  <c r="L268" i="3"/>
  <c r="I269" i="3"/>
  <c r="I268" i="3" s="1"/>
  <c r="J269" i="3"/>
  <c r="J268" i="3" s="1"/>
  <c r="K269" i="3"/>
  <c r="K268" i="3" s="1"/>
  <c r="L269" i="3"/>
  <c r="L273" i="3"/>
  <c r="I274" i="3"/>
  <c r="I273" i="3" s="1"/>
  <c r="J274" i="3"/>
  <c r="J273" i="3" s="1"/>
  <c r="K274" i="3"/>
  <c r="K273" i="3" s="1"/>
  <c r="L274" i="3"/>
  <c r="I276" i="3"/>
  <c r="J276" i="3"/>
  <c r="K276" i="3"/>
  <c r="L276" i="3"/>
  <c r="I279" i="3"/>
  <c r="J279" i="3"/>
  <c r="K279" i="3"/>
  <c r="L279" i="3"/>
  <c r="I282" i="3"/>
  <c r="K282" i="3"/>
  <c r="I283" i="3"/>
  <c r="J283" i="3"/>
  <c r="J282" i="3" s="1"/>
  <c r="K283" i="3"/>
  <c r="L283" i="3"/>
  <c r="L282" i="3" s="1"/>
  <c r="I287" i="3"/>
  <c r="I286" i="3" s="1"/>
  <c r="J287" i="3"/>
  <c r="J286" i="3" s="1"/>
  <c r="K287" i="3"/>
  <c r="K286" i="3" s="1"/>
  <c r="L287" i="3"/>
  <c r="L286" i="3" s="1"/>
  <c r="I290" i="3"/>
  <c r="I291" i="3"/>
  <c r="J291" i="3"/>
  <c r="J290" i="3" s="1"/>
  <c r="K291" i="3"/>
  <c r="K290" i="3" s="1"/>
  <c r="L291" i="3"/>
  <c r="L290" i="3" s="1"/>
  <c r="I294" i="3"/>
  <c r="K294" i="3"/>
  <c r="I295" i="3"/>
  <c r="J295" i="3"/>
  <c r="J294" i="3" s="1"/>
  <c r="K295" i="3"/>
  <c r="L295" i="3"/>
  <c r="L294" i="3" s="1"/>
  <c r="L297" i="3"/>
  <c r="I298" i="3"/>
  <c r="I297" i="3" s="1"/>
  <c r="J298" i="3"/>
  <c r="J297" i="3" s="1"/>
  <c r="K298" i="3"/>
  <c r="K297" i="3" s="1"/>
  <c r="L298" i="3"/>
  <c r="I301" i="3"/>
  <c r="I300" i="3" s="1"/>
  <c r="J301" i="3"/>
  <c r="J300" i="3" s="1"/>
  <c r="K301" i="3"/>
  <c r="K300" i="3" s="1"/>
  <c r="L301" i="3"/>
  <c r="L300" i="3" s="1"/>
  <c r="I307" i="3"/>
  <c r="I306" i="3" s="1"/>
  <c r="I305" i="3" s="1"/>
  <c r="J307" i="3"/>
  <c r="J306" i="3" s="1"/>
  <c r="J305" i="3" s="1"/>
  <c r="K307" i="3"/>
  <c r="K306" i="3" s="1"/>
  <c r="K305" i="3" s="1"/>
  <c r="K304" i="3" s="1"/>
  <c r="L307" i="3"/>
  <c r="L306" i="3" s="1"/>
  <c r="I309" i="3"/>
  <c r="J309" i="3"/>
  <c r="K309" i="3"/>
  <c r="L309" i="3"/>
  <c r="I312" i="3"/>
  <c r="J312" i="3"/>
  <c r="K312" i="3"/>
  <c r="L312" i="3"/>
  <c r="I315" i="3"/>
  <c r="K315" i="3"/>
  <c r="I316" i="3"/>
  <c r="J316" i="3"/>
  <c r="J315" i="3" s="1"/>
  <c r="K316" i="3"/>
  <c r="L316" i="3"/>
  <c r="L315" i="3" s="1"/>
  <c r="I320" i="3"/>
  <c r="I319" i="3" s="1"/>
  <c r="J320" i="3"/>
  <c r="J319" i="3" s="1"/>
  <c r="K320" i="3"/>
  <c r="K319" i="3" s="1"/>
  <c r="L320" i="3"/>
  <c r="L319" i="3" s="1"/>
  <c r="I323" i="3"/>
  <c r="K323" i="3"/>
  <c r="I324" i="3"/>
  <c r="J324" i="3"/>
  <c r="J323" i="3" s="1"/>
  <c r="K324" i="3"/>
  <c r="L324" i="3"/>
  <c r="L323" i="3" s="1"/>
  <c r="I327" i="3"/>
  <c r="K327" i="3"/>
  <c r="I328" i="3"/>
  <c r="J328" i="3"/>
  <c r="J327" i="3" s="1"/>
  <c r="K328" i="3"/>
  <c r="L328" i="3"/>
  <c r="L327" i="3" s="1"/>
  <c r="I331" i="3"/>
  <c r="I330" i="3" s="1"/>
  <c r="J331" i="3"/>
  <c r="J330" i="3" s="1"/>
  <c r="K331" i="3"/>
  <c r="K330" i="3" s="1"/>
  <c r="L331" i="3"/>
  <c r="L330" i="3" s="1"/>
  <c r="I333" i="3"/>
  <c r="J333" i="3"/>
  <c r="K333" i="3"/>
  <c r="L333" i="3"/>
  <c r="I334" i="3"/>
  <c r="J334" i="3"/>
  <c r="K334" i="3"/>
  <c r="L334" i="3"/>
  <c r="I339" i="3"/>
  <c r="I338" i="3" s="1"/>
  <c r="J339" i="3"/>
  <c r="J338" i="3" s="1"/>
  <c r="K339" i="3"/>
  <c r="K338" i="3" s="1"/>
  <c r="K337" i="3" s="1"/>
  <c r="L339" i="3"/>
  <c r="L338" i="3" s="1"/>
  <c r="L337" i="3" s="1"/>
  <c r="M339" i="3"/>
  <c r="N339" i="3"/>
  <c r="O339" i="3"/>
  <c r="P339" i="3"/>
  <c r="I341" i="3"/>
  <c r="J341" i="3"/>
  <c r="K341" i="3"/>
  <c r="L341" i="3"/>
  <c r="I344" i="3"/>
  <c r="J344" i="3"/>
  <c r="K344" i="3"/>
  <c r="L344" i="3"/>
  <c r="I347" i="3"/>
  <c r="K347" i="3"/>
  <c r="I348" i="3"/>
  <c r="J348" i="3"/>
  <c r="J347" i="3" s="1"/>
  <c r="K348" i="3"/>
  <c r="L348" i="3"/>
  <c r="L347" i="3" s="1"/>
  <c r="I352" i="3"/>
  <c r="I351" i="3" s="1"/>
  <c r="J352" i="3"/>
  <c r="J351" i="3" s="1"/>
  <c r="K352" i="3"/>
  <c r="K351" i="3" s="1"/>
  <c r="L352" i="3"/>
  <c r="L351" i="3" s="1"/>
  <c r="I355" i="3"/>
  <c r="K355" i="3"/>
  <c r="L355" i="3"/>
  <c r="I356" i="3"/>
  <c r="J356" i="3"/>
  <c r="J355" i="3" s="1"/>
  <c r="K356" i="3"/>
  <c r="L356" i="3"/>
  <c r="I359" i="3"/>
  <c r="J359" i="3"/>
  <c r="K359" i="3"/>
  <c r="I360" i="3"/>
  <c r="J360" i="3"/>
  <c r="K360" i="3"/>
  <c r="L360" i="3"/>
  <c r="L359" i="3" s="1"/>
  <c r="I363" i="3"/>
  <c r="I362" i="3" s="1"/>
  <c r="J363" i="3"/>
  <c r="J362" i="3" s="1"/>
  <c r="K363" i="3"/>
  <c r="K362" i="3" s="1"/>
  <c r="L363" i="3"/>
  <c r="L362" i="3" s="1"/>
  <c r="I365" i="3"/>
  <c r="L365" i="3"/>
  <c r="I366" i="3"/>
  <c r="J366" i="3"/>
  <c r="J365" i="3" s="1"/>
  <c r="K366" i="3"/>
  <c r="K365" i="3" s="1"/>
  <c r="L366" i="3"/>
  <c r="L37" i="2"/>
  <c r="L36" i="2" s="1"/>
  <c r="I38" i="2"/>
  <c r="J38" i="2"/>
  <c r="J37" i="2" s="1"/>
  <c r="J36" i="2" s="1"/>
  <c r="J35" i="2" s="1"/>
  <c r="K38" i="2"/>
  <c r="K37" i="2" s="1"/>
  <c r="K36" i="2" s="1"/>
  <c r="K35" i="2" s="1"/>
  <c r="L38" i="2"/>
  <c r="I40" i="2"/>
  <c r="I37" i="2" s="1"/>
  <c r="I36" i="2" s="1"/>
  <c r="I35" i="2" s="1"/>
  <c r="J40" i="2"/>
  <c r="K40" i="2"/>
  <c r="L40" i="2"/>
  <c r="I44" i="2"/>
  <c r="I43" i="2" s="1"/>
  <c r="I42" i="2" s="1"/>
  <c r="J44" i="2"/>
  <c r="J43" i="2" s="1"/>
  <c r="J42" i="2" s="1"/>
  <c r="K44" i="2"/>
  <c r="K43" i="2" s="1"/>
  <c r="K42" i="2" s="1"/>
  <c r="L44" i="2"/>
  <c r="L43" i="2" s="1"/>
  <c r="L42" i="2" s="1"/>
  <c r="I48" i="2"/>
  <c r="I47" i="2" s="1"/>
  <c r="I46" i="2" s="1"/>
  <c r="J48" i="2"/>
  <c r="J47" i="2" s="1"/>
  <c r="J46" i="2" s="1"/>
  <c r="K48" i="2"/>
  <c r="K47" i="2" s="1"/>
  <c r="K46" i="2" s="1"/>
  <c r="I49" i="2"/>
  <c r="J49" i="2"/>
  <c r="K49" i="2"/>
  <c r="L49" i="2"/>
  <c r="L48" i="2" s="1"/>
  <c r="L47" i="2" s="1"/>
  <c r="L46" i="2" s="1"/>
  <c r="I68" i="2"/>
  <c r="K68" i="2"/>
  <c r="L68" i="2"/>
  <c r="L67" i="2" s="1"/>
  <c r="L66" i="2" s="1"/>
  <c r="I69" i="2"/>
  <c r="J69" i="2"/>
  <c r="J68" i="2" s="1"/>
  <c r="J67" i="2" s="1"/>
  <c r="J66" i="2" s="1"/>
  <c r="K69" i="2"/>
  <c r="L69" i="2"/>
  <c r="I73" i="2"/>
  <c r="I67" i="2" s="1"/>
  <c r="I66" i="2" s="1"/>
  <c r="J73" i="2"/>
  <c r="K73" i="2"/>
  <c r="K67" i="2" s="1"/>
  <c r="K66" i="2" s="1"/>
  <c r="I74" i="2"/>
  <c r="J74" i="2"/>
  <c r="K74" i="2"/>
  <c r="L74" i="2"/>
  <c r="L73" i="2" s="1"/>
  <c r="I79" i="2"/>
  <c r="I78" i="2" s="1"/>
  <c r="J79" i="2"/>
  <c r="J78" i="2" s="1"/>
  <c r="K79" i="2"/>
  <c r="K78" i="2" s="1"/>
  <c r="L79" i="2"/>
  <c r="L78" i="2" s="1"/>
  <c r="I85" i="2"/>
  <c r="I84" i="2" s="1"/>
  <c r="I83" i="2" s="1"/>
  <c r="J85" i="2"/>
  <c r="J84" i="2" s="1"/>
  <c r="J83" i="2" s="1"/>
  <c r="K85" i="2"/>
  <c r="K84" i="2" s="1"/>
  <c r="K83" i="2" s="1"/>
  <c r="L85" i="2"/>
  <c r="L84" i="2" s="1"/>
  <c r="L83" i="2" s="1"/>
  <c r="I89" i="2"/>
  <c r="I88" i="2" s="1"/>
  <c r="I87" i="2" s="1"/>
  <c r="J89" i="2"/>
  <c r="J88" i="2" s="1"/>
  <c r="J87" i="2" s="1"/>
  <c r="K89" i="2"/>
  <c r="K88" i="2" s="1"/>
  <c r="K87" i="2" s="1"/>
  <c r="I90" i="2"/>
  <c r="J90" i="2"/>
  <c r="K90" i="2"/>
  <c r="L90" i="2"/>
  <c r="L89" i="2" s="1"/>
  <c r="L88" i="2" s="1"/>
  <c r="L87" i="2" s="1"/>
  <c r="I95" i="2"/>
  <c r="K95" i="2"/>
  <c r="K94" i="2" s="1"/>
  <c r="I96" i="2"/>
  <c r="K96" i="2"/>
  <c r="L96" i="2"/>
  <c r="L95" i="2" s="1"/>
  <c r="I97" i="2"/>
  <c r="J97" i="2"/>
  <c r="J96" i="2" s="1"/>
  <c r="J95" i="2" s="1"/>
  <c r="K97" i="2"/>
  <c r="L97" i="2"/>
  <c r="I100" i="2"/>
  <c r="K100" i="2"/>
  <c r="I101" i="2"/>
  <c r="K101" i="2"/>
  <c r="L101" i="2"/>
  <c r="L100" i="2" s="1"/>
  <c r="I102" i="2"/>
  <c r="J102" i="2"/>
  <c r="J101" i="2" s="1"/>
  <c r="J100" i="2" s="1"/>
  <c r="K102" i="2"/>
  <c r="L102" i="2"/>
  <c r="I106" i="2"/>
  <c r="K106" i="2"/>
  <c r="L106" i="2"/>
  <c r="L105" i="2" s="1"/>
  <c r="I107" i="2"/>
  <c r="J107" i="2"/>
  <c r="J106" i="2" s="1"/>
  <c r="J105" i="2" s="1"/>
  <c r="K107" i="2"/>
  <c r="L107" i="2"/>
  <c r="I110" i="2"/>
  <c r="I105" i="2" s="1"/>
  <c r="J110" i="2"/>
  <c r="K110" i="2"/>
  <c r="K105" i="2" s="1"/>
  <c r="I111" i="2"/>
  <c r="J111" i="2"/>
  <c r="K111" i="2"/>
  <c r="L111" i="2"/>
  <c r="L110" i="2" s="1"/>
  <c r="I115" i="2"/>
  <c r="I114" i="2" s="1"/>
  <c r="I116" i="2"/>
  <c r="L116" i="2"/>
  <c r="L115" i="2" s="1"/>
  <c r="I117" i="2"/>
  <c r="J117" i="2"/>
  <c r="J116" i="2" s="1"/>
  <c r="J115" i="2" s="1"/>
  <c r="K117" i="2"/>
  <c r="K116" i="2" s="1"/>
  <c r="K115" i="2" s="1"/>
  <c r="L117" i="2"/>
  <c r="I120" i="2"/>
  <c r="K120" i="2"/>
  <c r="I121" i="2"/>
  <c r="K121" i="2"/>
  <c r="L121" i="2"/>
  <c r="L120" i="2" s="1"/>
  <c r="I122" i="2"/>
  <c r="J122" i="2"/>
  <c r="J121" i="2" s="1"/>
  <c r="J120" i="2" s="1"/>
  <c r="K122" i="2"/>
  <c r="L122" i="2"/>
  <c r="I124" i="2"/>
  <c r="I125" i="2"/>
  <c r="L125" i="2"/>
  <c r="L124" i="2" s="1"/>
  <c r="I126" i="2"/>
  <c r="J126" i="2"/>
  <c r="J125" i="2" s="1"/>
  <c r="J124" i="2" s="1"/>
  <c r="K126" i="2"/>
  <c r="K125" i="2" s="1"/>
  <c r="K124" i="2" s="1"/>
  <c r="L126" i="2"/>
  <c r="I128" i="2"/>
  <c r="I129" i="2"/>
  <c r="L129" i="2"/>
  <c r="L128" i="2" s="1"/>
  <c r="I130" i="2"/>
  <c r="J130" i="2"/>
  <c r="J129" i="2" s="1"/>
  <c r="J128" i="2" s="1"/>
  <c r="K130" i="2"/>
  <c r="K129" i="2" s="1"/>
  <c r="K128" i="2" s="1"/>
  <c r="L130" i="2"/>
  <c r="I132" i="2"/>
  <c r="I133" i="2"/>
  <c r="L133" i="2"/>
  <c r="L132" i="2" s="1"/>
  <c r="I134" i="2"/>
  <c r="J134" i="2"/>
  <c r="J133" i="2" s="1"/>
  <c r="J132" i="2" s="1"/>
  <c r="K134" i="2"/>
  <c r="K133" i="2" s="1"/>
  <c r="K132" i="2" s="1"/>
  <c r="L134" i="2"/>
  <c r="I136" i="2"/>
  <c r="I137" i="2"/>
  <c r="L137" i="2"/>
  <c r="L136" i="2" s="1"/>
  <c r="I138" i="2"/>
  <c r="J138" i="2"/>
  <c r="J137" i="2" s="1"/>
  <c r="J136" i="2" s="1"/>
  <c r="K138" i="2"/>
  <c r="K137" i="2" s="1"/>
  <c r="K136" i="2" s="1"/>
  <c r="L138" i="2"/>
  <c r="L141" i="2"/>
  <c r="L142" i="2"/>
  <c r="I143" i="2"/>
  <c r="I142" i="2" s="1"/>
  <c r="I141" i="2" s="1"/>
  <c r="J143" i="2"/>
  <c r="J142" i="2" s="1"/>
  <c r="J141" i="2" s="1"/>
  <c r="K143" i="2"/>
  <c r="K142" i="2" s="1"/>
  <c r="K141" i="2" s="1"/>
  <c r="L143" i="2"/>
  <c r="L146" i="2"/>
  <c r="L147" i="2"/>
  <c r="I148" i="2"/>
  <c r="I147" i="2" s="1"/>
  <c r="I146" i="2" s="1"/>
  <c r="J148" i="2"/>
  <c r="J147" i="2" s="1"/>
  <c r="J146" i="2" s="1"/>
  <c r="K148" i="2"/>
  <c r="K147" i="2" s="1"/>
  <c r="K146" i="2" s="1"/>
  <c r="L148" i="2"/>
  <c r="I151" i="2"/>
  <c r="L151" i="2"/>
  <c r="I152" i="2"/>
  <c r="J152" i="2"/>
  <c r="J151" i="2" s="1"/>
  <c r="K152" i="2"/>
  <c r="K151" i="2" s="1"/>
  <c r="L152" i="2"/>
  <c r="I154" i="2"/>
  <c r="I155" i="2"/>
  <c r="L155" i="2"/>
  <c r="L154" i="2" s="1"/>
  <c r="I156" i="2"/>
  <c r="J156" i="2"/>
  <c r="J155" i="2" s="1"/>
  <c r="J154" i="2" s="1"/>
  <c r="K156" i="2"/>
  <c r="K155" i="2" s="1"/>
  <c r="K154" i="2" s="1"/>
  <c r="L156" i="2"/>
  <c r="I162" i="2"/>
  <c r="I161" i="2" s="1"/>
  <c r="I160" i="2" s="1"/>
  <c r="I159" i="2" s="1"/>
  <c r="J162" i="2"/>
  <c r="J161" i="2" s="1"/>
  <c r="K162" i="2"/>
  <c r="K161" i="2" s="1"/>
  <c r="L162" i="2"/>
  <c r="L161" i="2" s="1"/>
  <c r="L160" i="2" s="1"/>
  <c r="L159" i="2" s="1"/>
  <c r="I166" i="2"/>
  <c r="L166" i="2"/>
  <c r="I167" i="2"/>
  <c r="J167" i="2"/>
  <c r="J166" i="2" s="1"/>
  <c r="K167" i="2"/>
  <c r="K166" i="2" s="1"/>
  <c r="L167" i="2"/>
  <c r="I172" i="2"/>
  <c r="I171" i="2" s="1"/>
  <c r="I170" i="2" s="1"/>
  <c r="J172" i="2"/>
  <c r="J171" i="2" s="1"/>
  <c r="J170" i="2" s="1"/>
  <c r="K172" i="2"/>
  <c r="K171" i="2" s="1"/>
  <c r="K170" i="2" s="1"/>
  <c r="L172" i="2"/>
  <c r="L171" i="2" s="1"/>
  <c r="L170" i="2" s="1"/>
  <c r="L169" i="2" s="1"/>
  <c r="I176" i="2"/>
  <c r="I175" i="2" s="1"/>
  <c r="I174" i="2" s="1"/>
  <c r="J176" i="2"/>
  <c r="J175" i="2" s="1"/>
  <c r="K176" i="2"/>
  <c r="K175" i="2" s="1"/>
  <c r="K174" i="2" s="1"/>
  <c r="L176" i="2"/>
  <c r="L175" i="2" s="1"/>
  <c r="L174" i="2" s="1"/>
  <c r="I180" i="2"/>
  <c r="L180" i="2"/>
  <c r="I181" i="2"/>
  <c r="J181" i="2"/>
  <c r="J180" i="2" s="1"/>
  <c r="K181" i="2"/>
  <c r="K180" i="2" s="1"/>
  <c r="L181" i="2"/>
  <c r="I188" i="2"/>
  <c r="J188" i="2"/>
  <c r="K188" i="2"/>
  <c r="I189" i="2"/>
  <c r="J189" i="2"/>
  <c r="K189" i="2"/>
  <c r="L189" i="2"/>
  <c r="L188" i="2" s="1"/>
  <c r="I192" i="2"/>
  <c r="I191" i="2" s="1"/>
  <c r="J192" i="2"/>
  <c r="J191" i="2" s="1"/>
  <c r="K192" i="2"/>
  <c r="K191" i="2" s="1"/>
  <c r="L192" i="2"/>
  <c r="L191" i="2" s="1"/>
  <c r="I196" i="2"/>
  <c r="L196" i="2"/>
  <c r="I197" i="2"/>
  <c r="J197" i="2"/>
  <c r="J196" i="2" s="1"/>
  <c r="K197" i="2"/>
  <c r="K196" i="2" s="1"/>
  <c r="L197" i="2"/>
  <c r="I202" i="2"/>
  <c r="J202" i="2"/>
  <c r="K202" i="2"/>
  <c r="I203" i="2"/>
  <c r="J203" i="2"/>
  <c r="K203" i="2"/>
  <c r="L203" i="2"/>
  <c r="L202" i="2" s="1"/>
  <c r="I208" i="2"/>
  <c r="I207" i="2" s="1"/>
  <c r="J208" i="2"/>
  <c r="J207" i="2" s="1"/>
  <c r="K208" i="2"/>
  <c r="K207" i="2" s="1"/>
  <c r="L208" i="2"/>
  <c r="L207" i="2" s="1"/>
  <c r="I212" i="2"/>
  <c r="I211" i="2" s="1"/>
  <c r="I210" i="2" s="1"/>
  <c r="J212" i="2"/>
  <c r="J211" i="2" s="1"/>
  <c r="J210" i="2" s="1"/>
  <c r="K212" i="2"/>
  <c r="K211" i="2" s="1"/>
  <c r="K210" i="2" s="1"/>
  <c r="L212" i="2"/>
  <c r="L211" i="2" s="1"/>
  <c r="L210" i="2" s="1"/>
  <c r="L218" i="2"/>
  <c r="I219" i="2"/>
  <c r="I218" i="2" s="1"/>
  <c r="I217" i="2" s="1"/>
  <c r="J219" i="2"/>
  <c r="J218" i="2" s="1"/>
  <c r="K219" i="2"/>
  <c r="K218" i="2" s="1"/>
  <c r="K217" i="2" s="1"/>
  <c r="L219" i="2"/>
  <c r="I221" i="2"/>
  <c r="L221" i="2"/>
  <c r="L217" i="2" s="1"/>
  <c r="I222" i="2"/>
  <c r="J222" i="2"/>
  <c r="J221" i="2" s="1"/>
  <c r="K222" i="2"/>
  <c r="K221" i="2" s="1"/>
  <c r="L222" i="2"/>
  <c r="M222" i="2"/>
  <c r="N222" i="2"/>
  <c r="O222" i="2"/>
  <c r="P222" i="2"/>
  <c r="I231" i="2"/>
  <c r="I230" i="2" s="1"/>
  <c r="I229" i="2" s="1"/>
  <c r="J231" i="2"/>
  <c r="J230" i="2" s="1"/>
  <c r="J229" i="2" s="1"/>
  <c r="K231" i="2"/>
  <c r="K230" i="2" s="1"/>
  <c r="K229" i="2" s="1"/>
  <c r="L231" i="2"/>
  <c r="L230" i="2" s="1"/>
  <c r="L229" i="2" s="1"/>
  <c r="L233" i="2"/>
  <c r="L234" i="2"/>
  <c r="I235" i="2"/>
  <c r="I234" i="2" s="1"/>
  <c r="I233" i="2" s="1"/>
  <c r="J235" i="2"/>
  <c r="J234" i="2" s="1"/>
  <c r="J233" i="2" s="1"/>
  <c r="K235" i="2"/>
  <c r="K234" i="2" s="1"/>
  <c r="K233" i="2" s="1"/>
  <c r="L235" i="2"/>
  <c r="I241" i="2"/>
  <c r="I240" i="2" s="1"/>
  <c r="I239" i="2" s="1"/>
  <c r="J241" i="2"/>
  <c r="K241" i="2"/>
  <c r="I242" i="2"/>
  <c r="J242" i="2"/>
  <c r="K242" i="2"/>
  <c r="L242" i="2"/>
  <c r="L241" i="2" s="1"/>
  <c r="I244" i="2"/>
  <c r="J244" i="2"/>
  <c r="K244" i="2"/>
  <c r="L244" i="2"/>
  <c r="I247" i="2"/>
  <c r="J247" i="2"/>
  <c r="K247" i="2"/>
  <c r="L247" i="2"/>
  <c r="I250" i="2"/>
  <c r="L250" i="2"/>
  <c r="I251" i="2"/>
  <c r="J251" i="2"/>
  <c r="J250" i="2" s="1"/>
  <c r="K251" i="2"/>
  <c r="K250" i="2" s="1"/>
  <c r="L251" i="2"/>
  <c r="I254" i="2"/>
  <c r="J254" i="2"/>
  <c r="K254" i="2"/>
  <c r="I255" i="2"/>
  <c r="J255" i="2"/>
  <c r="K255" i="2"/>
  <c r="L255" i="2"/>
  <c r="L254" i="2" s="1"/>
  <c r="I259" i="2"/>
  <c r="I258" i="2" s="1"/>
  <c r="J259" i="2"/>
  <c r="J258" i="2" s="1"/>
  <c r="K259" i="2"/>
  <c r="K258" i="2" s="1"/>
  <c r="L259" i="2"/>
  <c r="L258" i="2" s="1"/>
  <c r="I262" i="2"/>
  <c r="K262" i="2"/>
  <c r="L262" i="2"/>
  <c r="I263" i="2"/>
  <c r="J263" i="2"/>
  <c r="J262" i="2" s="1"/>
  <c r="K263" i="2"/>
  <c r="L263" i="2"/>
  <c r="I265" i="2"/>
  <c r="J265" i="2"/>
  <c r="K265" i="2"/>
  <c r="I266" i="2"/>
  <c r="J266" i="2"/>
  <c r="K266" i="2"/>
  <c r="L266" i="2"/>
  <c r="L265" i="2" s="1"/>
  <c r="I269" i="2"/>
  <c r="I268" i="2" s="1"/>
  <c r="J269" i="2"/>
  <c r="J268" i="2" s="1"/>
  <c r="K269" i="2"/>
  <c r="K268" i="2" s="1"/>
  <c r="L269" i="2"/>
  <c r="L268" i="2" s="1"/>
  <c r="I274" i="2"/>
  <c r="I273" i="2" s="1"/>
  <c r="I272" i="2" s="1"/>
  <c r="J274" i="2"/>
  <c r="J273" i="2" s="1"/>
  <c r="K274" i="2"/>
  <c r="K273" i="2" s="1"/>
  <c r="L274" i="2"/>
  <c r="L273" i="2" s="1"/>
  <c r="I276" i="2"/>
  <c r="J276" i="2"/>
  <c r="K276" i="2"/>
  <c r="L276" i="2"/>
  <c r="I279" i="2"/>
  <c r="J279" i="2"/>
  <c r="K279" i="2"/>
  <c r="L279" i="2"/>
  <c r="I282" i="2"/>
  <c r="J282" i="2"/>
  <c r="K282" i="2"/>
  <c r="I283" i="2"/>
  <c r="J283" i="2"/>
  <c r="K283" i="2"/>
  <c r="L283" i="2"/>
  <c r="L282" i="2" s="1"/>
  <c r="I287" i="2"/>
  <c r="I286" i="2" s="1"/>
  <c r="J287" i="2"/>
  <c r="J286" i="2" s="1"/>
  <c r="K287" i="2"/>
  <c r="K286" i="2" s="1"/>
  <c r="L287" i="2"/>
  <c r="L286" i="2" s="1"/>
  <c r="I290" i="2"/>
  <c r="K290" i="2"/>
  <c r="L290" i="2"/>
  <c r="I291" i="2"/>
  <c r="J291" i="2"/>
  <c r="J290" i="2" s="1"/>
  <c r="K291" i="2"/>
  <c r="L291" i="2"/>
  <c r="I294" i="2"/>
  <c r="J294" i="2"/>
  <c r="K294" i="2"/>
  <c r="I295" i="2"/>
  <c r="J295" i="2"/>
  <c r="K295" i="2"/>
  <c r="L295" i="2"/>
  <c r="L294" i="2" s="1"/>
  <c r="I298" i="2"/>
  <c r="I297" i="2" s="1"/>
  <c r="J298" i="2"/>
  <c r="J297" i="2" s="1"/>
  <c r="K298" i="2"/>
  <c r="K297" i="2" s="1"/>
  <c r="L298" i="2"/>
  <c r="L297" i="2" s="1"/>
  <c r="I300" i="2"/>
  <c r="L300" i="2"/>
  <c r="I301" i="2"/>
  <c r="J301" i="2"/>
  <c r="J300" i="2" s="1"/>
  <c r="K301" i="2"/>
  <c r="K300" i="2" s="1"/>
  <c r="L301" i="2"/>
  <c r="I307" i="2"/>
  <c r="I306" i="2" s="1"/>
  <c r="J307" i="2"/>
  <c r="J306" i="2" s="1"/>
  <c r="K307" i="2"/>
  <c r="K306" i="2" s="1"/>
  <c r="L307" i="2"/>
  <c r="L306" i="2" s="1"/>
  <c r="I309" i="2"/>
  <c r="J309" i="2"/>
  <c r="K309" i="2"/>
  <c r="L309" i="2"/>
  <c r="I312" i="2"/>
  <c r="J312" i="2"/>
  <c r="K312" i="2"/>
  <c r="L312" i="2"/>
  <c r="I315" i="2"/>
  <c r="J315" i="2"/>
  <c r="K315" i="2"/>
  <c r="I316" i="2"/>
  <c r="J316" i="2"/>
  <c r="K316" i="2"/>
  <c r="L316" i="2"/>
  <c r="L315" i="2" s="1"/>
  <c r="I320" i="2"/>
  <c r="I319" i="2" s="1"/>
  <c r="J320" i="2"/>
  <c r="J319" i="2" s="1"/>
  <c r="K320" i="2"/>
  <c r="K319" i="2" s="1"/>
  <c r="L320" i="2"/>
  <c r="L319" i="2" s="1"/>
  <c r="I323" i="2"/>
  <c r="L323" i="2"/>
  <c r="I324" i="2"/>
  <c r="J324" i="2"/>
  <c r="J323" i="2" s="1"/>
  <c r="K324" i="2"/>
  <c r="K323" i="2" s="1"/>
  <c r="L324" i="2"/>
  <c r="I327" i="2"/>
  <c r="J327" i="2"/>
  <c r="K327" i="2"/>
  <c r="I328" i="2"/>
  <c r="J328" i="2"/>
  <c r="K328" i="2"/>
  <c r="L328" i="2"/>
  <c r="L327" i="2" s="1"/>
  <c r="I331" i="2"/>
  <c r="I330" i="2" s="1"/>
  <c r="J331" i="2"/>
  <c r="J330" i="2" s="1"/>
  <c r="K331" i="2"/>
  <c r="K330" i="2" s="1"/>
  <c r="L331" i="2"/>
  <c r="L330" i="2" s="1"/>
  <c r="I333" i="2"/>
  <c r="L333" i="2"/>
  <c r="I334" i="2"/>
  <c r="J334" i="2"/>
  <c r="J333" i="2" s="1"/>
  <c r="K334" i="2"/>
  <c r="K333" i="2" s="1"/>
  <c r="L334" i="2"/>
  <c r="I338" i="2"/>
  <c r="L338" i="2"/>
  <c r="L337" i="2" s="1"/>
  <c r="I339" i="2"/>
  <c r="J339" i="2"/>
  <c r="J338" i="2" s="1"/>
  <c r="K339" i="2"/>
  <c r="K338" i="2" s="1"/>
  <c r="L339" i="2"/>
  <c r="M339" i="2"/>
  <c r="N339" i="2"/>
  <c r="O339" i="2"/>
  <c r="P339" i="2"/>
  <c r="I341" i="2"/>
  <c r="J341" i="2"/>
  <c r="K341" i="2"/>
  <c r="L341" i="2"/>
  <c r="I344" i="2"/>
  <c r="J344" i="2"/>
  <c r="K344" i="2"/>
  <c r="L344" i="2"/>
  <c r="I347" i="2"/>
  <c r="J347" i="2"/>
  <c r="K347" i="2"/>
  <c r="I348" i="2"/>
  <c r="J348" i="2"/>
  <c r="K348" i="2"/>
  <c r="L348" i="2"/>
  <c r="L347" i="2" s="1"/>
  <c r="I352" i="2"/>
  <c r="I351" i="2" s="1"/>
  <c r="J352" i="2"/>
  <c r="J351" i="2" s="1"/>
  <c r="K352" i="2"/>
  <c r="K351" i="2" s="1"/>
  <c r="L352" i="2"/>
  <c r="L351" i="2" s="1"/>
  <c r="I355" i="2"/>
  <c r="J355" i="2"/>
  <c r="L355" i="2"/>
  <c r="I356" i="2"/>
  <c r="J356" i="2"/>
  <c r="K356" i="2"/>
  <c r="K355" i="2" s="1"/>
  <c r="L356" i="2"/>
  <c r="I359" i="2"/>
  <c r="J359" i="2"/>
  <c r="K359" i="2"/>
  <c r="I360" i="2"/>
  <c r="J360" i="2"/>
  <c r="K360" i="2"/>
  <c r="L360" i="2"/>
  <c r="L359" i="2" s="1"/>
  <c r="I363" i="2"/>
  <c r="I362" i="2" s="1"/>
  <c r="J363" i="2"/>
  <c r="J362" i="2" s="1"/>
  <c r="K363" i="2"/>
  <c r="K362" i="2" s="1"/>
  <c r="L363" i="2"/>
  <c r="L362" i="2" s="1"/>
  <c r="I366" i="2"/>
  <c r="I365" i="2" s="1"/>
  <c r="J366" i="2"/>
  <c r="J365" i="2" s="1"/>
  <c r="K366" i="2"/>
  <c r="K365" i="2" s="1"/>
  <c r="L366" i="2"/>
  <c r="L365" i="2" s="1"/>
  <c r="L366" i="1"/>
  <c r="K366" i="1"/>
  <c r="K365" i="1" s="1"/>
  <c r="J366" i="1"/>
  <c r="I366" i="1"/>
  <c r="I365" i="1" s="1"/>
  <c r="L365" i="1"/>
  <c r="J365" i="1"/>
  <c r="L363" i="1"/>
  <c r="L362" i="1" s="1"/>
  <c r="K363" i="1"/>
  <c r="K362" i="1" s="1"/>
  <c r="J363" i="1"/>
  <c r="J362" i="1" s="1"/>
  <c r="I363" i="1"/>
  <c r="I362" i="1" s="1"/>
  <c r="L360" i="1"/>
  <c r="L359" i="1" s="1"/>
  <c r="K360" i="1"/>
  <c r="J360" i="1"/>
  <c r="J359" i="1" s="1"/>
  <c r="I360" i="1"/>
  <c r="K359" i="1"/>
  <c r="I359" i="1"/>
  <c r="L356" i="1"/>
  <c r="K356" i="1"/>
  <c r="K355" i="1" s="1"/>
  <c r="J356" i="1"/>
  <c r="I356" i="1"/>
  <c r="I355" i="1" s="1"/>
  <c r="L355" i="1"/>
  <c r="J355" i="1"/>
  <c r="L352" i="1"/>
  <c r="L351" i="1" s="1"/>
  <c r="K352" i="1"/>
  <c r="K351" i="1" s="1"/>
  <c r="J352" i="1"/>
  <c r="J351" i="1" s="1"/>
  <c r="I352" i="1"/>
  <c r="I351" i="1" s="1"/>
  <c r="L348" i="1"/>
  <c r="L347" i="1" s="1"/>
  <c r="K348" i="1"/>
  <c r="J348" i="1"/>
  <c r="J347" i="1" s="1"/>
  <c r="I348" i="1"/>
  <c r="K347" i="1"/>
  <c r="I347" i="1"/>
  <c r="L344" i="1"/>
  <c r="K344" i="1"/>
  <c r="J344" i="1"/>
  <c r="I344" i="1"/>
  <c r="L341" i="1"/>
  <c r="K341" i="1"/>
  <c r="J341" i="1"/>
  <c r="I341" i="1"/>
  <c r="P339" i="1"/>
  <c r="O339" i="1"/>
  <c r="N339" i="1"/>
  <c r="M339" i="1"/>
  <c r="L339" i="1"/>
  <c r="K339" i="1"/>
  <c r="K338" i="1" s="1"/>
  <c r="J339" i="1"/>
  <c r="I339" i="1"/>
  <c r="I338" i="1" s="1"/>
  <c r="I337" i="1" s="1"/>
  <c r="L338" i="1"/>
  <c r="J338" i="1"/>
  <c r="L334" i="1"/>
  <c r="K334" i="1"/>
  <c r="K333" i="1" s="1"/>
  <c r="J334" i="1"/>
  <c r="I334" i="1"/>
  <c r="I333" i="1" s="1"/>
  <c r="L333" i="1"/>
  <c r="J333" i="1"/>
  <c r="L331" i="1"/>
  <c r="L330" i="1" s="1"/>
  <c r="K331" i="1"/>
  <c r="K330" i="1" s="1"/>
  <c r="J331" i="1"/>
  <c r="J330" i="1" s="1"/>
  <c r="I331" i="1"/>
  <c r="I330" i="1" s="1"/>
  <c r="L328" i="1"/>
  <c r="L327" i="1" s="1"/>
  <c r="K328" i="1"/>
  <c r="J328" i="1"/>
  <c r="J327" i="1" s="1"/>
  <c r="I328" i="1"/>
  <c r="K327" i="1"/>
  <c r="I327" i="1"/>
  <c r="L324" i="1"/>
  <c r="K324" i="1"/>
  <c r="K323" i="1" s="1"/>
  <c r="J324" i="1"/>
  <c r="I324" i="1"/>
  <c r="I323" i="1" s="1"/>
  <c r="L323" i="1"/>
  <c r="J323" i="1"/>
  <c r="L320" i="1"/>
  <c r="L319" i="1" s="1"/>
  <c r="K320" i="1"/>
  <c r="K319" i="1" s="1"/>
  <c r="J320" i="1"/>
  <c r="J319" i="1" s="1"/>
  <c r="I320" i="1"/>
  <c r="I319" i="1" s="1"/>
  <c r="L316" i="1"/>
  <c r="L315" i="1" s="1"/>
  <c r="K316" i="1"/>
  <c r="J316" i="1"/>
  <c r="J315" i="1" s="1"/>
  <c r="I316" i="1"/>
  <c r="K315" i="1"/>
  <c r="I315" i="1"/>
  <c r="L312" i="1"/>
  <c r="K312" i="1"/>
  <c r="J312" i="1"/>
  <c r="I312" i="1"/>
  <c r="L309" i="1"/>
  <c r="K309" i="1"/>
  <c r="J309" i="1"/>
  <c r="I309" i="1"/>
  <c r="L307" i="1"/>
  <c r="L306" i="1" s="1"/>
  <c r="L305" i="1" s="1"/>
  <c r="K307" i="1"/>
  <c r="K306" i="1" s="1"/>
  <c r="J307" i="1"/>
  <c r="J306" i="1" s="1"/>
  <c r="I307" i="1"/>
  <c r="I306" i="1" s="1"/>
  <c r="L301" i="1"/>
  <c r="K301" i="1"/>
  <c r="K300" i="1" s="1"/>
  <c r="J301" i="1"/>
  <c r="I301" i="1"/>
  <c r="I300" i="1" s="1"/>
  <c r="L300" i="1"/>
  <c r="J300" i="1"/>
  <c r="L298" i="1"/>
  <c r="L297" i="1" s="1"/>
  <c r="K298" i="1"/>
  <c r="K297" i="1" s="1"/>
  <c r="J298" i="1"/>
  <c r="J297" i="1" s="1"/>
  <c r="I298" i="1"/>
  <c r="I297" i="1" s="1"/>
  <c r="L295" i="1"/>
  <c r="L294" i="1" s="1"/>
  <c r="K295" i="1"/>
  <c r="J295" i="1"/>
  <c r="J294" i="1" s="1"/>
  <c r="I295" i="1"/>
  <c r="K294" i="1"/>
  <c r="I294" i="1"/>
  <c r="L291" i="1"/>
  <c r="K291" i="1"/>
  <c r="K290" i="1" s="1"/>
  <c r="J291" i="1"/>
  <c r="I291" i="1"/>
  <c r="I290" i="1" s="1"/>
  <c r="L290" i="1"/>
  <c r="J290" i="1"/>
  <c r="L287" i="1"/>
  <c r="L286" i="1" s="1"/>
  <c r="K287" i="1"/>
  <c r="K286" i="1" s="1"/>
  <c r="J287" i="1"/>
  <c r="J286" i="1" s="1"/>
  <c r="I287" i="1"/>
  <c r="I286" i="1" s="1"/>
  <c r="L283" i="1"/>
  <c r="L282" i="1" s="1"/>
  <c r="K283" i="1"/>
  <c r="J283" i="1"/>
  <c r="J282" i="1" s="1"/>
  <c r="I283" i="1"/>
  <c r="K282" i="1"/>
  <c r="I282" i="1"/>
  <c r="L279" i="1"/>
  <c r="K279" i="1"/>
  <c r="J279" i="1"/>
  <c r="I279" i="1"/>
  <c r="L276" i="1"/>
  <c r="K276" i="1"/>
  <c r="J276" i="1"/>
  <c r="I276" i="1"/>
  <c r="L274" i="1"/>
  <c r="L273" i="1" s="1"/>
  <c r="K274" i="1"/>
  <c r="K273" i="1" s="1"/>
  <c r="J274" i="1"/>
  <c r="J273" i="1" s="1"/>
  <c r="I274" i="1"/>
  <c r="I273" i="1" s="1"/>
  <c r="L269" i="1"/>
  <c r="L268" i="1" s="1"/>
  <c r="K269" i="1"/>
  <c r="K268" i="1" s="1"/>
  <c r="J269" i="1"/>
  <c r="J268" i="1" s="1"/>
  <c r="I269" i="1"/>
  <c r="I268" i="1" s="1"/>
  <c r="L266" i="1"/>
  <c r="L265" i="1" s="1"/>
  <c r="K266" i="1"/>
  <c r="J266" i="1"/>
  <c r="J265" i="1" s="1"/>
  <c r="I266" i="1"/>
  <c r="K265" i="1"/>
  <c r="I265" i="1"/>
  <c r="L263" i="1"/>
  <c r="K263" i="1"/>
  <c r="K262" i="1" s="1"/>
  <c r="J263" i="1"/>
  <c r="I263" i="1"/>
  <c r="I262" i="1" s="1"/>
  <c r="L262" i="1"/>
  <c r="J262" i="1"/>
  <c r="L259" i="1"/>
  <c r="L258" i="1" s="1"/>
  <c r="K259" i="1"/>
  <c r="K258" i="1" s="1"/>
  <c r="J259" i="1"/>
  <c r="J258" i="1" s="1"/>
  <c r="I259" i="1"/>
  <c r="I258" i="1" s="1"/>
  <c r="L255" i="1"/>
  <c r="L254" i="1" s="1"/>
  <c r="K255" i="1"/>
  <c r="J255" i="1"/>
  <c r="J254" i="1" s="1"/>
  <c r="I255" i="1"/>
  <c r="K254" i="1"/>
  <c r="I254" i="1"/>
  <c r="L251" i="1"/>
  <c r="K251" i="1"/>
  <c r="K250" i="1" s="1"/>
  <c r="J251" i="1"/>
  <c r="I251" i="1"/>
  <c r="I250" i="1" s="1"/>
  <c r="L250" i="1"/>
  <c r="J250" i="1"/>
  <c r="L247" i="1"/>
  <c r="K247" i="1"/>
  <c r="J247" i="1"/>
  <c r="I247" i="1"/>
  <c r="L244" i="1"/>
  <c r="K244" i="1"/>
  <c r="J244" i="1"/>
  <c r="I244" i="1"/>
  <c r="L242" i="1"/>
  <c r="L241" i="1" s="1"/>
  <c r="L240" i="1" s="1"/>
  <c r="K242" i="1"/>
  <c r="J242" i="1"/>
  <c r="J241" i="1" s="1"/>
  <c r="I242" i="1"/>
  <c r="K241" i="1"/>
  <c r="I241" i="1"/>
  <c r="L235" i="1"/>
  <c r="L234" i="1" s="1"/>
  <c r="L233" i="1" s="1"/>
  <c r="K235" i="1"/>
  <c r="K234" i="1" s="1"/>
  <c r="K233" i="1" s="1"/>
  <c r="J235" i="1"/>
  <c r="J234" i="1" s="1"/>
  <c r="J233" i="1" s="1"/>
  <c r="I235" i="1"/>
  <c r="I234" i="1" s="1"/>
  <c r="I233" i="1" s="1"/>
  <c r="L231" i="1"/>
  <c r="L230" i="1" s="1"/>
  <c r="L229" i="1" s="1"/>
  <c r="K231" i="1"/>
  <c r="K230" i="1" s="1"/>
  <c r="K229" i="1" s="1"/>
  <c r="J231" i="1"/>
  <c r="J230" i="1" s="1"/>
  <c r="J229" i="1" s="1"/>
  <c r="I231" i="1"/>
  <c r="I230" i="1" s="1"/>
  <c r="I229" i="1" s="1"/>
  <c r="P222" i="1"/>
  <c r="O222" i="1"/>
  <c r="N222" i="1"/>
  <c r="M222" i="1"/>
  <c r="L222" i="1"/>
  <c r="K222" i="1"/>
  <c r="K221" i="1" s="1"/>
  <c r="J222" i="1"/>
  <c r="I222" i="1"/>
  <c r="I221" i="1" s="1"/>
  <c r="L221" i="1"/>
  <c r="J221" i="1"/>
  <c r="L219" i="1"/>
  <c r="L218" i="1" s="1"/>
  <c r="L217" i="1" s="1"/>
  <c r="K219" i="1"/>
  <c r="K218" i="1" s="1"/>
  <c r="K217" i="1" s="1"/>
  <c r="J219" i="1"/>
  <c r="J218" i="1" s="1"/>
  <c r="J217" i="1" s="1"/>
  <c r="I219" i="1"/>
  <c r="I218" i="1" s="1"/>
  <c r="L212" i="1"/>
  <c r="L211" i="1" s="1"/>
  <c r="L210" i="1" s="1"/>
  <c r="K212" i="1"/>
  <c r="K211" i="1" s="1"/>
  <c r="K210" i="1" s="1"/>
  <c r="J212" i="1"/>
  <c r="J211" i="1" s="1"/>
  <c r="J210" i="1" s="1"/>
  <c r="I212" i="1"/>
  <c r="I211" i="1" s="1"/>
  <c r="I210" i="1" s="1"/>
  <c r="L208" i="1"/>
  <c r="L207" i="1" s="1"/>
  <c r="K208" i="1"/>
  <c r="K207" i="1" s="1"/>
  <c r="J208" i="1"/>
  <c r="J207" i="1" s="1"/>
  <c r="I208" i="1"/>
  <c r="I207" i="1" s="1"/>
  <c r="L203" i="1"/>
  <c r="L202" i="1" s="1"/>
  <c r="K203" i="1"/>
  <c r="J203" i="1"/>
  <c r="J202" i="1" s="1"/>
  <c r="I203" i="1"/>
  <c r="K202" i="1"/>
  <c r="I202" i="1"/>
  <c r="L197" i="1"/>
  <c r="K197" i="1"/>
  <c r="K196" i="1" s="1"/>
  <c r="J197" i="1"/>
  <c r="I197" i="1"/>
  <c r="I196" i="1" s="1"/>
  <c r="L196" i="1"/>
  <c r="J196" i="1"/>
  <c r="L192" i="1"/>
  <c r="L191" i="1" s="1"/>
  <c r="K192" i="1"/>
  <c r="K191" i="1" s="1"/>
  <c r="J192" i="1"/>
  <c r="J191" i="1" s="1"/>
  <c r="I192" i="1"/>
  <c r="I191" i="1" s="1"/>
  <c r="L189" i="1"/>
  <c r="L188" i="1" s="1"/>
  <c r="K189" i="1"/>
  <c r="J189" i="1"/>
  <c r="J188" i="1" s="1"/>
  <c r="I189" i="1"/>
  <c r="K188" i="1"/>
  <c r="I188" i="1"/>
  <c r="L181" i="1"/>
  <c r="K181" i="1"/>
  <c r="K180" i="1" s="1"/>
  <c r="J181" i="1"/>
  <c r="I181" i="1"/>
  <c r="I180" i="1" s="1"/>
  <c r="L180" i="1"/>
  <c r="J180" i="1"/>
  <c r="L176" i="1"/>
  <c r="L175" i="1" s="1"/>
  <c r="L174" i="1" s="1"/>
  <c r="K176" i="1"/>
  <c r="K175" i="1" s="1"/>
  <c r="J176" i="1"/>
  <c r="J175" i="1" s="1"/>
  <c r="J174" i="1" s="1"/>
  <c r="I176" i="1"/>
  <c r="I175" i="1" s="1"/>
  <c r="L172" i="1"/>
  <c r="L171" i="1" s="1"/>
  <c r="L170" i="1" s="1"/>
  <c r="L169" i="1" s="1"/>
  <c r="K172" i="1"/>
  <c r="K171" i="1" s="1"/>
  <c r="K170" i="1" s="1"/>
  <c r="J172" i="1"/>
  <c r="J171" i="1" s="1"/>
  <c r="J170" i="1" s="1"/>
  <c r="J169" i="1" s="1"/>
  <c r="I172" i="1"/>
  <c r="I171" i="1" s="1"/>
  <c r="I170" i="1" s="1"/>
  <c r="L167" i="1"/>
  <c r="K167" i="1"/>
  <c r="K166" i="1" s="1"/>
  <c r="J167" i="1"/>
  <c r="I167" i="1"/>
  <c r="I166" i="1" s="1"/>
  <c r="L166" i="1"/>
  <c r="J166" i="1"/>
  <c r="L162" i="1"/>
  <c r="L161" i="1" s="1"/>
  <c r="L160" i="1" s="1"/>
  <c r="L159" i="1" s="1"/>
  <c r="K162" i="1"/>
  <c r="K161" i="1" s="1"/>
  <c r="J162" i="1"/>
  <c r="J161" i="1" s="1"/>
  <c r="J160" i="1" s="1"/>
  <c r="J159" i="1" s="1"/>
  <c r="I162" i="1"/>
  <c r="I161" i="1" s="1"/>
  <c r="I160" i="1" s="1"/>
  <c r="I159" i="1" s="1"/>
  <c r="L156" i="1"/>
  <c r="K156" i="1"/>
  <c r="K155" i="1" s="1"/>
  <c r="K154" i="1" s="1"/>
  <c r="J156" i="1"/>
  <c r="I156" i="1"/>
  <c r="I155" i="1" s="1"/>
  <c r="I154" i="1" s="1"/>
  <c r="L155" i="1"/>
  <c r="L154" i="1" s="1"/>
  <c r="J155" i="1"/>
  <c r="J154" i="1" s="1"/>
  <c r="L152" i="1"/>
  <c r="K152" i="1"/>
  <c r="K151" i="1" s="1"/>
  <c r="J152" i="1"/>
  <c r="I152" i="1"/>
  <c r="I151" i="1" s="1"/>
  <c r="L151" i="1"/>
  <c r="J151" i="1"/>
  <c r="L148" i="1"/>
  <c r="L147" i="1" s="1"/>
  <c r="L146" i="1" s="1"/>
  <c r="K148" i="1"/>
  <c r="K147" i="1" s="1"/>
  <c r="K146" i="1" s="1"/>
  <c r="J148" i="1"/>
  <c r="J147" i="1" s="1"/>
  <c r="J146" i="1" s="1"/>
  <c r="I148" i="1"/>
  <c r="I147" i="1" s="1"/>
  <c r="I146" i="1" s="1"/>
  <c r="L143" i="1"/>
  <c r="L142" i="1" s="1"/>
  <c r="L141" i="1" s="1"/>
  <c r="K143" i="1"/>
  <c r="K142" i="1" s="1"/>
  <c r="K141" i="1" s="1"/>
  <c r="J143" i="1"/>
  <c r="J142" i="1" s="1"/>
  <c r="J141" i="1" s="1"/>
  <c r="I143" i="1"/>
  <c r="I142" i="1" s="1"/>
  <c r="I141" i="1" s="1"/>
  <c r="L138" i="1"/>
  <c r="K138" i="1"/>
  <c r="K137" i="1" s="1"/>
  <c r="K136" i="1" s="1"/>
  <c r="J138" i="1"/>
  <c r="I138" i="1"/>
  <c r="I137" i="1" s="1"/>
  <c r="I136" i="1" s="1"/>
  <c r="L137" i="1"/>
  <c r="L136" i="1" s="1"/>
  <c r="J137" i="1"/>
  <c r="J136" i="1" s="1"/>
  <c r="L134" i="1"/>
  <c r="K134" i="1"/>
  <c r="K133" i="1" s="1"/>
  <c r="K132" i="1" s="1"/>
  <c r="J134" i="1"/>
  <c r="I134" i="1"/>
  <c r="I133" i="1" s="1"/>
  <c r="I132" i="1" s="1"/>
  <c r="L133" i="1"/>
  <c r="L132" i="1" s="1"/>
  <c r="J133" i="1"/>
  <c r="J132" i="1" s="1"/>
  <c r="L130" i="1"/>
  <c r="K130" i="1"/>
  <c r="K129" i="1" s="1"/>
  <c r="K128" i="1" s="1"/>
  <c r="J130" i="1"/>
  <c r="I130" i="1"/>
  <c r="I129" i="1" s="1"/>
  <c r="I128" i="1" s="1"/>
  <c r="L129" i="1"/>
  <c r="L128" i="1" s="1"/>
  <c r="J129" i="1"/>
  <c r="J128" i="1" s="1"/>
  <c r="L126" i="1"/>
  <c r="K126" i="1"/>
  <c r="K125" i="1" s="1"/>
  <c r="K124" i="1" s="1"/>
  <c r="J126" i="1"/>
  <c r="I126" i="1"/>
  <c r="I125" i="1" s="1"/>
  <c r="I124" i="1" s="1"/>
  <c r="L125" i="1"/>
  <c r="L124" i="1" s="1"/>
  <c r="J125" i="1"/>
  <c r="J124" i="1" s="1"/>
  <c r="L122" i="1"/>
  <c r="K122" i="1"/>
  <c r="K121" i="1" s="1"/>
  <c r="K120" i="1" s="1"/>
  <c r="J122" i="1"/>
  <c r="I122" i="1"/>
  <c r="I121" i="1" s="1"/>
  <c r="I120" i="1" s="1"/>
  <c r="L121" i="1"/>
  <c r="L120" i="1" s="1"/>
  <c r="J121" i="1"/>
  <c r="J120" i="1" s="1"/>
  <c r="L117" i="1"/>
  <c r="K117" i="1"/>
  <c r="K116" i="1" s="1"/>
  <c r="K115" i="1" s="1"/>
  <c r="K114" i="1" s="1"/>
  <c r="J117" i="1"/>
  <c r="I117" i="1"/>
  <c r="I116" i="1" s="1"/>
  <c r="I115" i="1" s="1"/>
  <c r="L116" i="1"/>
  <c r="L115" i="1" s="1"/>
  <c r="J116" i="1"/>
  <c r="J115" i="1" s="1"/>
  <c r="L111" i="1"/>
  <c r="L110" i="1" s="1"/>
  <c r="K111" i="1"/>
  <c r="J111" i="1"/>
  <c r="J110" i="1" s="1"/>
  <c r="I111" i="1"/>
  <c r="K110" i="1"/>
  <c r="I110" i="1"/>
  <c r="L107" i="1"/>
  <c r="K107" i="1"/>
  <c r="K106" i="1" s="1"/>
  <c r="K105" i="1" s="1"/>
  <c r="J107" i="1"/>
  <c r="I107" i="1"/>
  <c r="I106" i="1" s="1"/>
  <c r="I105" i="1" s="1"/>
  <c r="L106" i="1"/>
  <c r="L105" i="1" s="1"/>
  <c r="J106" i="1"/>
  <c r="L102" i="1"/>
  <c r="K102" i="1"/>
  <c r="K101" i="1" s="1"/>
  <c r="K100" i="1" s="1"/>
  <c r="J102" i="1"/>
  <c r="I102" i="1"/>
  <c r="I101" i="1" s="1"/>
  <c r="I100" i="1" s="1"/>
  <c r="L101" i="1"/>
  <c r="L100" i="1" s="1"/>
  <c r="J101" i="1"/>
  <c r="J100" i="1" s="1"/>
  <c r="L97" i="1"/>
  <c r="K97" i="1"/>
  <c r="K96" i="1" s="1"/>
  <c r="K95" i="1" s="1"/>
  <c r="J97" i="1"/>
  <c r="I97" i="1"/>
  <c r="I96" i="1" s="1"/>
  <c r="I95" i="1" s="1"/>
  <c r="L96" i="1"/>
  <c r="L95" i="1" s="1"/>
  <c r="J96" i="1"/>
  <c r="J95" i="1" s="1"/>
  <c r="L90" i="1"/>
  <c r="L89" i="1" s="1"/>
  <c r="L88" i="1" s="1"/>
  <c r="L87" i="1" s="1"/>
  <c r="K90" i="1"/>
  <c r="J90" i="1"/>
  <c r="J89" i="1" s="1"/>
  <c r="J88" i="1" s="1"/>
  <c r="J87" i="1" s="1"/>
  <c r="I90" i="1"/>
  <c r="K89" i="1"/>
  <c r="K88" i="1" s="1"/>
  <c r="K87" i="1" s="1"/>
  <c r="I89" i="1"/>
  <c r="I88" i="1" s="1"/>
  <c r="I87" i="1" s="1"/>
  <c r="L85" i="1"/>
  <c r="L84" i="1" s="1"/>
  <c r="L83" i="1" s="1"/>
  <c r="K85" i="1"/>
  <c r="K84" i="1" s="1"/>
  <c r="K83" i="1" s="1"/>
  <c r="J85" i="1"/>
  <c r="J84" i="1" s="1"/>
  <c r="J83" i="1" s="1"/>
  <c r="I85" i="1"/>
  <c r="I84" i="1" s="1"/>
  <c r="I83" i="1" s="1"/>
  <c r="L79" i="1"/>
  <c r="L78" i="1" s="1"/>
  <c r="K79" i="1"/>
  <c r="K78" i="1" s="1"/>
  <c r="J79" i="1"/>
  <c r="J78" i="1" s="1"/>
  <c r="I79" i="1"/>
  <c r="I78" i="1" s="1"/>
  <c r="L74" i="1"/>
  <c r="L73" i="1" s="1"/>
  <c r="K74" i="1"/>
  <c r="J74" i="1"/>
  <c r="J73" i="1" s="1"/>
  <c r="I74" i="1"/>
  <c r="K73" i="1"/>
  <c r="I73" i="1"/>
  <c r="L69" i="1"/>
  <c r="K69" i="1"/>
  <c r="K68" i="1" s="1"/>
  <c r="K67" i="1" s="1"/>
  <c r="K66" i="1" s="1"/>
  <c r="J69" i="1"/>
  <c r="I69" i="1"/>
  <c r="I68" i="1" s="1"/>
  <c r="L68" i="1"/>
  <c r="J68" i="1"/>
  <c r="L49" i="1"/>
  <c r="L48" i="1" s="1"/>
  <c r="L47" i="1" s="1"/>
  <c r="L46" i="1" s="1"/>
  <c r="K49" i="1"/>
  <c r="J49" i="1"/>
  <c r="J48" i="1" s="1"/>
  <c r="J47" i="1" s="1"/>
  <c r="J46" i="1" s="1"/>
  <c r="I49" i="1"/>
  <c r="K48" i="1"/>
  <c r="K47" i="1" s="1"/>
  <c r="K46" i="1" s="1"/>
  <c r="I48" i="1"/>
  <c r="I47" i="1" s="1"/>
  <c r="I46" i="1" s="1"/>
  <c r="L44" i="1"/>
  <c r="L43" i="1" s="1"/>
  <c r="L42" i="1" s="1"/>
  <c r="K44" i="1"/>
  <c r="K43" i="1" s="1"/>
  <c r="K42" i="1" s="1"/>
  <c r="J44" i="1"/>
  <c r="J43" i="1" s="1"/>
  <c r="J42" i="1" s="1"/>
  <c r="I44" i="1"/>
  <c r="I43" i="1" s="1"/>
  <c r="I42" i="1" s="1"/>
  <c r="L40" i="1"/>
  <c r="K40" i="1"/>
  <c r="J40" i="1"/>
  <c r="I40" i="1"/>
  <c r="L38" i="1"/>
  <c r="K38" i="1"/>
  <c r="K37" i="1" s="1"/>
  <c r="K36" i="1" s="1"/>
  <c r="K35" i="1" s="1"/>
  <c r="J38" i="1"/>
  <c r="I38" i="1"/>
  <c r="I37" i="1" s="1"/>
  <c r="I36" i="1" s="1"/>
  <c r="I35" i="1" s="1"/>
  <c r="L37" i="1"/>
  <c r="L36" i="1" s="1"/>
  <c r="L35" i="1" s="1"/>
  <c r="J37" i="1"/>
  <c r="J36" i="1" s="1"/>
  <c r="J35" i="1" s="1"/>
  <c r="I337" i="7" l="1"/>
  <c r="I304" i="7" s="1"/>
  <c r="L35" i="7"/>
  <c r="J114" i="7"/>
  <c r="J67" i="7"/>
  <c r="J66" i="7" s="1"/>
  <c r="L272" i="7"/>
  <c r="J174" i="7"/>
  <c r="K94" i="7"/>
  <c r="K67" i="7"/>
  <c r="K66" i="7" s="1"/>
  <c r="I35" i="7"/>
  <c r="I34" i="7" s="1"/>
  <c r="K174" i="7"/>
  <c r="K114" i="7"/>
  <c r="L94" i="7"/>
  <c r="L305" i="7"/>
  <c r="L304" i="7" s="1"/>
  <c r="K272" i="7"/>
  <c r="L187" i="7"/>
  <c r="L186" i="7" s="1"/>
  <c r="J187" i="7"/>
  <c r="K305" i="7"/>
  <c r="K304" i="7" s="1"/>
  <c r="J272" i="7"/>
  <c r="J239" i="7" s="1"/>
  <c r="L240" i="7"/>
  <c r="L239" i="7" s="1"/>
  <c r="K217" i="7"/>
  <c r="K187" i="7"/>
  <c r="J160" i="7"/>
  <c r="J159" i="7" s="1"/>
  <c r="K35" i="7"/>
  <c r="L337" i="7"/>
  <c r="J305" i="7"/>
  <c r="J304" i="7" s="1"/>
  <c r="I272" i="7"/>
  <c r="I239" i="7" s="1"/>
  <c r="K240" i="7"/>
  <c r="K239" i="7" s="1"/>
  <c r="J217" i="7"/>
  <c r="I187" i="7"/>
  <c r="I186" i="7" s="1"/>
  <c r="K169" i="7"/>
  <c r="K140" i="7"/>
  <c r="J35" i="7"/>
  <c r="J169" i="7"/>
  <c r="L272" i="6"/>
  <c r="L239" i="6" s="1"/>
  <c r="I305" i="6"/>
  <c r="I304" i="6" s="1"/>
  <c r="K240" i="6"/>
  <c r="K239" i="6" s="1"/>
  <c r="K169" i="6"/>
  <c r="I140" i="6"/>
  <c r="I34" i="6" s="1"/>
  <c r="L305" i="6"/>
  <c r="L304" i="6" s="1"/>
  <c r="J240" i="6"/>
  <c r="J169" i="6"/>
  <c r="L140" i="6"/>
  <c r="L114" i="6"/>
  <c r="I67" i="6"/>
  <c r="I66" i="6" s="1"/>
  <c r="K272" i="6"/>
  <c r="K337" i="6"/>
  <c r="K305" i="6"/>
  <c r="K304" i="6" s="1"/>
  <c r="I240" i="6"/>
  <c r="I239" i="6" s="1"/>
  <c r="J305" i="6"/>
  <c r="J304" i="6" s="1"/>
  <c r="K217" i="6"/>
  <c r="J187" i="6"/>
  <c r="J186" i="6" s="1"/>
  <c r="K160" i="6"/>
  <c r="K159" i="6" s="1"/>
  <c r="J140" i="6"/>
  <c r="I337" i="6"/>
  <c r="I169" i="6"/>
  <c r="K114" i="6"/>
  <c r="L105" i="6"/>
  <c r="I272" i="6"/>
  <c r="K187" i="6"/>
  <c r="K140" i="6"/>
  <c r="L169" i="6"/>
  <c r="L94" i="6"/>
  <c r="L34" i="6" s="1"/>
  <c r="J35" i="6"/>
  <c r="J34" i="6" s="1"/>
  <c r="K94" i="6"/>
  <c r="L186" i="6"/>
  <c r="J337" i="6"/>
  <c r="J272" i="6"/>
  <c r="I186" i="6"/>
  <c r="K67" i="6"/>
  <c r="K66" i="6" s="1"/>
  <c r="K34" i="6" s="1"/>
  <c r="K272" i="5"/>
  <c r="J272" i="5"/>
  <c r="J337" i="5"/>
  <c r="J305" i="5"/>
  <c r="J304" i="5" s="1"/>
  <c r="K240" i="5"/>
  <c r="K239" i="5" s="1"/>
  <c r="I94" i="5"/>
  <c r="I337" i="5"/>
  <c r="I272" i="5"/>
  <c r="J240" i="5"/>
  <c r="J217" i="5"/>
  <c r="I169" i="5"/>
  <c r="L337" i="5"/>
  <c r="I217" i="5"/>
  <c r="K140" i="5"/>
  <c r="L67" i="5"/>
  <c r="L66" i="5" s="1"/>
  <c r="L34" i="5" s="1"/>
  <c r="L369" i="5" s="1"/>
  <c r="J140" i="5"/>
  <c r="L114" i="5"/>
  <c r="K174" i="5"/>
  <c r="I105" i="5"/>
  <c r="I305" i="5"/>
  <c r="I304" i="5" s="1"/>
  <c r="J174" i="5"/>
  <c r="J169" i="5" s="1"/>
  <c r="K160" i="5"/>
  <c r="K159" i="5" s="1"/>
  <c r="L140" i="5"/>
  <c r="J114" i="5"/>
  <c r="J34" i="5" s="1"/>
  <c r="I67" i="5"/>
  <c r="I66" i="5" s="1"/>
  <c r="I34" i="5" s="1"/>
  <c r="L305" i="5"/>
  <c r="L304" i="5" s="1"/>
  <c r="L187" i="5"/>
  <c r="L186" i="5" s="1"/>
  <c r="L185" i="5" s="1"/>
  <c r="K114" i="5"/>
  <c r="I174" i="5"/>
  <c r="J160" i="5"/>
  <c r="J159" i="5" s="1"/>
  <c r="I140" i="5"/>
  <c r="I114" i="5"/>
  <c r="K35" i="5"/>
  <c r="I240" i="5"/>
  <c r="I239" i="5" s="1"/>
  <c r="I187" i="5"/>
  <c r="L169" i="5"/>
  <c r="L239" i="5"/>
  <c r="K187" i="5"/>
  <c r="K186" i="5" s="1"/>
  <c r="K169" i="5"/>
  <c r="J187" i="5"/>
  <c r="J186" i="5" s="1"/>
  <c r="K305" i="4"/>
  <c r="K304" i="4" s="1"/>
  <c r="J240" i="4"/>
  <c r="J239" i="4" s="1"/>
  <c r="I240" i="4"/>
  <c r="I239" i="4" s="1"/>
  <c r="L140" i="4"/>
  <c r="L114" i="4"/>
  <c r="K272" i="4"/>
  <c r="K114" i="4"/>
  <c r="J67" i="4"/>
  <c r="J66" i="4" s="1"/>
  <c r="J35" i="4"/>
  <c r="J34" i="4" s="1"/>
  <c r="L305" i="4"/>
  <c r="L304" i="4" s="1"/>
  <c r="J305" i="4"/>
  <c r="J304" i="4" s="1"/>
  <c r="L272" i="4"/>
  <c r="L239" i="4" s="1"/>
  <c r="L185" i="4" s="1"/>
  <c r="J187" i="4"/>
  <c r="J186" i="4" s="1"/>
  <c r="J94" i="4"/>
  <c r="I67" i="4"/>
  <c r="I66" i="4" s="1"/>
  <c r="I34" i="4" s="1"/>
  <c r="I186" i="4"/>
  <c r="I140" i="4"/>
  <c r="I94" i="4"/>
  <c r="K185" i="4"/>
  <c r="L105" i="4"/>
  <c r="L94" i="4" s="1"/>
  <c r="I337" i="4"/>
  <c r="I304" i="4" s="1"/>
  <c r="I272" i="4"/>
  <c r="L169" i="4"/>
  <c r="K140" i="4"/>
  <c r="K239" i="4"/>
  <c r="J169" i="4"/>
  <c r="L67" i="4"/>
  <c r="L66" i="4" s="1"/>
  <c r="L35" i="4"/>
  <c r="I169" i="4"/>
  <c r="K67" i="4"/>
  <c r="K66" i="4" s="1"/>
  <c r="K34" i="4"/>
  <c r="K369" i="4" s="1"/>
  <c r="J337" i="3"/>
  <c r="J304" i="3" s="1"/>
  <c r="J114" i="3"/>
  <c r="I337" i="3"/>
  <c r="J240" i="3"/>
  <c r="I217" i="3"/>
  <c r="L187" i="3"/>
  <c r="L186" i="3" s="1"/>
  <c r="K160" i="3"/>
  <c r="K159" i="3" s="1"/>
  <c r="L67" i="3"/>
  <c r="L66" i="3" s="1"/>
  <c r="L114" i="3"/>
  <c r="J174" i="3"/>
  <c r="J169" i="3" s="1"/>
  <c r="J34" i="3" s="1"/>
  <c r="J160" i="3"/>
  <c r="J159" i="3" s="1"/>
  <c r="I304" i="3"/>
  <c r="K272" i="3"/>
  <c r="K240" i="3"/>
  <c r="K239" i="3" s="1"/>
  <c r="J187" i="3"/>
  <c r="J186" i="3" s="1"/>
  <c r="I174" i="3"/>
  <c r="I160" i="3"/>
  <c r="I159" i="3" s="1"/>
  <c r="J67" i="3"/>
  <c r="J66" i="3" s="1"/>
  <c r="J272" i="3"/>
  <c r="I240" i="3"/>
  <c r="I272" i="3"/>
  <c r="K187" i="3"/>
  <c r="K186" i="3" s="1"/>
  <c r="K185" i="3" s="1"/>
  <c r="K169" i="3"/>
  <c r="L140" i="3"/>
  <c r="K140" i="3"/>
  <c r="I169" i="3"/>
  <c r="J140" i="3"/>
  <c r="L94" i="3"/>
  <c r="K67" i="3"/>
  <c r="K66" i="3" s="1"/>
  <c r="L35" i="3"/>
  <c r="L34" i="3" s="1"/>
  <c r="L272" i="3"/>
  <c r="L239" i="3" s="1"/>
  <c r="I187" i="3"/>
  <c r="I186" i="3" s="1"/>
  <c r="L305" i="3"/>
  <c r="L304" i="3" s="1"/>
  <c r="I140" i="3"/>
  <c r="I34" i="3" s="1"/>
  <c r="K114" i="3"/>
  <c r="K35" i="3"/>
  <c r="K114" i="2"/>
  <c r="K34" i="2" s="1"/>
  <c r="J114" i="2"/>
  <c r="J34" i="2" s="1"/>
  <c r="I94" i="2"/>
  <c r="I34" i="2" s="1"/>
  <c r="I369" i="2" s="1"/>
  <c r="L187" i="2"/>
  <c r="L186" i="2" s="1"/>
  <c r="L35" i="2"/>
  <c r="L114" i="2"/>
  <c r="L240" i="2"/>
  <c r="J174" i="2"/>
  <c r="J169" i="2" s="1"/>
  <c r="K140" i="2"/>
  <c r="I337" i="2"/>
  <c r="L272" i="2"/>
  <c r="K187" i="2"/>
  <c r="K186" i="2" s="1"/>
  <c r="L305" i="2"/>
  <c r="L304" i="2" s="1"/>
  <c r="K272" i="2"/>
  <c r="J187" i="2"/>
  <c r="J186" i="2" s="1"/>
  <c r="J160" i="2"/>
  <c r="J159" i="2" s="1"/>
  <c r="I140" i="2"/>
  <c r="J94" i="2"/>
  <c r="K160" i="2"/>
  <c r="K159" i="2" s="1"/>
  <c r="J140" i="2"/>
  <c r="K337" i="2"/>
  <c r="K305" i="2"/>
  <c r="J272" i="2"/>
  <c r="I187" i="2"/>
  <c r="I186" i="2" s="1"/>
  <c r="I185" i="2" s="1"/>
  <c r="K169" i="2"/>
  <c r="J337" i="2"/>
  <c r="J305" i="2"/>
  <c r="K240" i="2"/>
  <c r="L140" i="2"/>
  <c r="L94" i="2"/>
  <c r="I305" i="2"/>
  <c r="I304" i="2" s="1"/>
  <c r="J240" i="2"/>
  <c r="J217" i="2"/>
  <c r="I169" i="2"/>
  <c r="J305" i="1"/>
  <c r="I187" i="1"/>
  <c r="K305" i="1"/>
  <c r="K304" i="1" s="1"/>
  <c r="I305" i="1"/>
  <c r="I304" i="1" s="1"/>
  <c r="K187" i="1"/>
  <c r="K186" i="1" s="1"/>
  <c r="K160" i="1"/>
  <c r="K159" i="1" s="1"/>
  <c r="I174" i="1"/>
  <c r="I169" i="1" s="1"/>
  <c r="I272" i="1"/>
  <c r="L304" i="1"/>
  <c r="L67" i="1"/>
  <c r="L66" i="1" s="1"/>
  <c r="J187" i="1"/>
  <c r="J186" i="1" s="1"/>
  <c r="J272" i="1"/>
  <c r="K337" i="1"/>
  <c r="J67" i="1"/>
  <c r="J66" i="1" s="1"/>
  <c r="J34" i="1" s="1"/>
  <c r="I67" i="1"/>
  <c r="I66" i="1" s="1"/>
  <c r="J94" i="1"/>
  <c r="J105" i="1"/>
  <c r="J114" i="1"/>
  <c r="I140" i="1"/>
  <c r="K174" i="1"/>
  <c r="K169" i="1" s="1"/>
  <c r="K34" i="1" s="1"/>
  <c r="I240" i="1"/>
  <c r="I239" i="1" s="1"/>
  <c r="K272" i="1"/>
  <c r="L94" i="1"/>
  <c r="L114" i="1"/>
  <c r="J140" i="1"/>
  <c r="L187" i="1"/>
  <c r="L186" i="1" s="1"/>
  <c r="K240" i="1"/>
  <c r="K239" i="1" s="1"/>
  <c r="L272" i="1"/>
  <c r="L239" i="1" s="1"/>
  <c r="I94" i="1"/>
  <c r="I114" i="1"/>
  <c r="K140" i="1"/>
  <c r="I217" i="1"/>
  <c r="J337" i="1"/>
  <c r="K94" i="1"/>
  <c r="L140" i="1"/>
  <c r="L34" i="1" s="1"/>
  <c r="J240" i="1"/>
  <c r="J239" i="1" s="1"/>
  <c r="L337" i="1"/>
  <c r="K34" i="7" l="1"/>
  <c r="K186" i="7"/>
  <c r="K185" i="7" s="1"/>
  <c r="J34" i="7"/>
  <c r="L185" i="7"/>
  <c r="I185" i="7"/>
  <c r="I369" i="7" s="1"/>
  <c r="J186" i="7"/>
  <c r="J185" i="7" s="1"/>
  <c r="L34" i="7"/>
  <c r="L369" i="7" s="1"/>
  <c r="L369" i="6"/>
  <c r="I369" i="6"/>
  <c r="J185" i="6"/>
  <c r="J369" i="6" s="1"/>
  <c r="K186" i="6"/>
  <c r="K185" i="6" s="1"/>
  <c r="K369" i="6" s="1"/>
  <c r="I185" i="6"/>
  <c r="L185" i="6"/>
  <c r="J239" i="6"/>
  <c r="I369" i="5"/>
  <c r="K185" i="5"/>
  <c r="K34" i="5"/>
  <c r="K369" i="5" s="1"/>
  <c r="J239" i="5"/>
  <c r="J185" i="5" s="1"/>
  <c r="J369" i="5" s="1"/>
  <c r="I186" i="5"/>
  <c r="I185" i="5" s="1"/>
  <c r="I185" i="4"/>
  <c r="I369" i="4" s="1"/>
  <c r="L34" i="4"/>
  <c r="L369" i="4" s="1"/>
  <c r="J185" i="4"/>
  <c r="J369" i="4" s="1"/>
  <c r="I369" i="3"/>
  <c r="I239" i="3"/>
  <c r="L185" i="3"/>
  <c r="I185" i="3"/>
  <c r="L369" i="3"/>
  <c r="K34" i="3"/>
  <c r="K369" i="3" s="1"/>
  <c r="J239" i="3"/>
  <c r="J185" i="3" s="1"/>
  <c r="J369" i="3" s="1"/>
  <c r="K185" i="2"/>
  <c r="K369" i="2" s="1"/>
  <c r="J239" i="2"/>
  <c r="J185" i="2" s="1"/>
  <c r="J369" i="2" s="1"/>
  <c r="K304" i="2"/>
  <c r="L239" i="2"/>
  <c r="K239" i="2"/>
  <c r="L34" i="2"/>
  <c r="J304" i="2"/>
  <c r="L185" i="2"/>
  <c r="I34" i="1"/>
  <c r="I369" i="1" s="1"/>
  <c r="L185" i="1"/>
  <c r="L369" i="1" s="1"/>
  <c r="I186" i="1"/>
  <c r="I185" i="1" s="1"/>
  <c r="K185" i="1"/>
  <c r="K369" i="1" s="1"/>
  <c r="J304" i="1"/>
  <c r="J185" i="1" s="1"/>
  <c r="J369" i="1" s="1"/>
  <c r="J369" i="7" l="1"/>
  <c r="K369" i="7"/>
  <c r="L369" i="2"/>
</calcChain>
</file>

<file path=xl/sharedStrings.xml><?xml version="1.0" encoding="utf-8"?>
<sst xmlns="http://schemas.openxmlformats.org/spreadsheetml/2006/main" count="3241" uniqueCount="496">
  <si>
    <t>Biudžeto vykdymo ataskaitų rinkinių rengimo taisyklių</t>
  </si>
  <si>
    <t>1 priedas</t>
  </si>
  <si>
    <t xml:space="preserve">       </t>
  </si>
  <si>
    <t>(Biudžeto išlaidų sąmatos vykdymo 2025 m. gruodžio mėn. 31 d.  I ketvirčio, pusmečio, 9 mėnesių, metų ataskaitos forma, Nr.2)</t>
  </si>
  <si>
    <t>Vaikų ir jaunimo laisvalaikio centras, 195174984</t>
  </si>
  <si>
    <t>(įstaigos pavadinimas, kodas Juridinių asmenų registre, adresas)</t>
  </si>
  <si>
    <t>BIUDŽETO IŠLAIDŲ SĄMATOS VYKDYMO PAGAL</t>
  </si>
  <si>
    <t>2025 M. GRUODŽIO MĖN. 31 D.</t>
  </si>
  <si>
    <t xml:space="preserve"> </t>
  </si>
  <si>
    <t>4 ketvirtis</t>
  </si>
  <si>
    <t xml:space="preserve"> (I ketvirčio, pusmečio, 9 mėnesių, metinė)</t>
  </si>
  <si>
    <t>ATASKAITA</t>
  </si>
  <si>
    <t xml:space="preserve">                                                                      (data)</t>
  </si>
  <si>
    <t>(programos pavadinimas)</t>
  </si>
  <si>
    <t>Kodas</t>
  </si>
  <si>
    <t xml:space="preserve">              Ministerijos / Savivaldybės</t>
  </si>
  <si>
    <t>Departamento</t>
  </si>
  <si>
    <t>Įstaigos</t>
  </si>
  <si>
    <t>195174984</t>
  </si>
  <si>
    <t>Programos</t>
  </si>
  <si>
    <t>Finansavimo šaltinio</t>
  </si>
  <si>
    <t>Valstybės funkcijos</t>
  </si>
  <si>
    <t>(eurais, ct)</t>
  </si>
  <si>
    <t>Išlaidų ekonominės klasifikacijos kodas</t>
  </si>
  <si>
    <t>Išlaidų pavadinimas</t>
  </si>
  <si>
    <t>Eil. Nr.</t>
  </si>
  <si>
    <t>Asignavimų planas, įskaitant patikslinimus</t>
  </si>
  <si>
    <t>Gauti asignavimai kartu su įskaitytu praėjusių metų lėšų likučiu</t>
  </si>
  <si>
    <t>Panaudoti asignavimai</t>
  </si>
  <si>
    <t xml:space="preserve"> metams</t>
  </si>
  <si>
    <t xml:space="preserve"> ataskaitiniam laikotarpiui</t>
  </si>
  <si>
    <t>1</t>
  </si>
  <si>
    <t>4</t>
  </si>
  <si>
    <t>5</t>
  </si>
  <si>
    <t>IŠLAIDOS</t>
  </si>
  <si>
    <t xml:space="preserve">Darbo užmokestis ir socialinis draudimas </t>
  </si>
  <si>
    <t>Darbo užmokestis</t>
  </si>
  <si>
    <t xml:space="preserve">Darbo užmokestis pinigais </t>
  </si>
  <si>
    <t>Pajamos natūra</t>
  </si>
  <si>
    <t xml:space="preserve">Socialinio draudimo įmokos </t>
  </si>
  <si>
    <t>Prekių ir paslaugų įsigijimo  išlaidos</t>
  </si>
  <si>
    <t>Mitybos išlaidos</t>
  </si>
  <si>
    <t>Medikamentų ir medicininių prekių bei paslaugų įsigijimo išlaidos</t>
  </si>
  <si>
    <t>Ryšių įrangos ir ryšių paslaugų įsigijimo išlaidos</t>
  </si>
  <si>
    <t>Transporto išlaikymo  ir transporto paslaugų įsigijimo išlaidos</t>
  </si>
  <si>
    <t>Aprangos ir patalynės įsigijimo bei priežiūros išlaidos</t>
  </si>
  <si>
    <t>Komandiruočių išlaidos</t>
  </si>
  <si>
    <t>Gyvenamųjų vietovių viešojo ūkio išlaidos</t>
  </si>
  <si>
    <t xml:space="preserve"> Materialiojo ir nematerialiojo turto nuomos išlaidos</t>
  </si>
  <si>
    <t>Materialiojo turto paprastojo remonto prekių ir paslaugų įsigijimo išlaidos</t>
  </si>
  <si>
    <t>Kvalifikacijos kėlimo išlaidos</t>
  </si>
  <si>
    <t>Ekspertų ir konsultantų paslaugų įsigijimo išlaidos</t>
  </si>
  <si>
    <t>Komunalinių paslaugų įsigijimo išlaidos</t>
  </si>
  <si>
    <t>Informacinių technologijų prekių ir paslaugų įsigijimo išlaidos</t>
  </si>
  <si>
    <t>Reprezentacinės išlaidos</t>
  </si>
  <si>
    <t>Viešinimo išlaidos</t>
  </si>
  <si>
    <t>Kitų prekių ir paslaugų įsigijimo išlaidos</t>
  </si>
  <si>
    <t>Palūkanos</t>
  </si>
  <si>
    <t xml:space="preserve">Palūkanos </t>
  </si>
  <si>
    <t>Palūkanos nerezidentams</t>
  </si>
  <si>
    <t>Asignavimų valdytojų sumokėtos palūkanos</t>
  </si>
  <si>
    <t>Finansų ministerijos sumokėtos palūkanos</t>
  </si>
  <si>
    <t xml:space="preserve">Savivaldybių sumokėtos palūkanos </t>
  </si>
  <si>
    <t xml:space="preserve">Palūkanos rezidentams, kitiems nei valdžios sektorius (tik už tiesioginę skolą) </t>
  </si>
  <si>
    <t>Palūkanos kitiems valdžios sektoriaus  subjektams</t>
  </si>
  <si>
    <t>Palūkanos kitiems valdžios sektoriaus subjektams</t>
  </si>
  <si>
    <t>Palūkanos valstybės biudžetui</t>
  </si>
  <si>
    <t>Palūkanos savivaldybių biudžetams</t>
  </si>
  <si>
    <t>Palūkanos nebiudžetiniams fondams</t>
  </si>
  <si>
    <t>Žemės nuoma</t>
  </si>
  <si>
    <t xml:space="preserve">Subsidijos </t>
  </si>
  <si>
    <t>Subsidijos iš biudžeto lėšų</t>
  </si>
  <si>
    <t>Subsidijos importui</t>
  </si>
  <si>
    <t>Subsidijos gaminiams</t>
  </si>
  <si>
    <t>Subsidijos gamybai</t>
  </si>
  <si>
    <t xml:space="preserve">Dotacijos </t>
  </si>
  <si>
    <t xml:space="preserve">Dotacijos užsienio valstybėms </t>
  </si>
  <si>
    <t>Dotacijos užsienio valstybėms einamiesiems tikslams</t>
  </si>
  <si>
    <t>Dotacijos užsienio valstybėms turtui įsigyti</t>
  </si>
  <si>
    <t xml:space="preserve">Dotacijos tarptautinėms organizacijoms </t>
  </si>
  <si>
    <t>Dotacijos tarptautinėms organizacijoms einamiesiems tikslams</t>
  </si>
  <si>
    <t xml:space="preserve">Dotacijos tarptautinėms organizacijoms turtui įsigyti </t>
  </si>
  <si>
    <t>Dotacijos kitiems valdžios sektoriaus subjektams</t>
  </si>
  <si>
    <t>Dotacijos kitiems valdžios sektoriaus subjektams einamiesiems tikslams</t>
  </si>
  <si>
    <t>Dotacijos savivaldybėms einamiesiems tikslams</t>
  </si>
  <si>
    <t>Dotacijos kitiems valdžios sektoriaus subjektams turtui įsigyti</t>
  </si>
  <si>
    <t>Dotacijos savivaldybėms turtui įsigyti</t>
  </si>
  <si>
    <t xml:space="preserve">Įmokos į Europos Sąjungos biudžetą </t>
  </si>
  <si>
    <t xml:space="preserve">Tradiciniai nuosavi ištekliai </t>
  </si>
  <si>
    <t xml:space="preserve">Muitai </t>
  </si>
  <si>
    <t xml:space="preserve">Cukraus sektoriaus mokesčiai </t>
  </si>
  <si>
    <t xml:space="preserve">Pridėtinės vertės mokesčio nuosavi ištekliai </t>
  </si>
  <si>
    <t xml:space="preserve">Bendrųjų nacionalinių pajamų nuosavi ištekliai </t>
  </si>
  <si>
    <t>Biudžeto disbalansų korekcija Jungtinės Karalystės naudai</t>
  </si>
  <si>
    <t>Su nuosavais ištekliais susijusios baudos, delspinigiai ir neigiamos palūkanos</t>
  </si>
  <si>
    <t>Su nuosavais ištekliais susijusios baudos,  delspinigiai ir neigiamos palūkanos</t>
  </si>
  <si>
    <t>Neperdirbto plastiko atliekų nuosavi ištekliai</t>
  </si>
  <si>
    <t xml:space="preserve">Socialinės išmokos (pašalpos) </t>
  </si>
  <si>
    <t>Socialinio draudimo išmokos (pašalpos)</t>
  </si>
  <si>
    <t>Socialinio draudimo išmokos pinigais</t>
  </si>
  <si>
    <t>Socialinio draudimo išmokos natūra</t>
  </si>
  <si>
    <t>Socialinė parama (socialinės paramos pašalpos) ir rentos</t>
  </si>
  <si>
    <t xml:space="preserve">Socialinė parama (socialinės paramos pašalpos) </t>
  </si>
  <si>
    <t xml:space="preserve">Socialinė parama pinigais </t>
  </si>
  <si>
    <t xml:space="preserve">Socialinė parama natūra </t>
  </si>
  <si>
    <t>Rentos</t>
  </si>
  <si>
    <t xml:space="preserve">Darbdavių socialinė parama </t>
  </si>
  <si>
    <t>Darbdavių socialinė parama pinigais</t>
  </si>
  <si>
    <t>Darbdavių socialinė parama natūra</t>
  </si>
  <si>
    <t>Kitos išlaidos</t>
  </si>
  <si>
    <t>Kitos išlaidos einamiesiems tikslams</t>
  </si>
  <si>
    <t xml:space="preserve">Stipendijoms </t>
  </si>
  <si>
    <t xml:space="preserve">Kitos išlaidos kitiems einamiesiems tikslams </t>
  </si>
  <si>
    <t>Valiutos kurso įtaka</t>
  </si>
  <si>
    <t>Kitos išlaidos turtui įsigyti</t>
  </si>
  <si>
    <t>Pervedamos Europos Sąjungos, kitos tarptautinės  finansinės paramos, bendrojo finansavimo lėšos ir kitos bendrai finansuojamiems iš Europos Sąjungos ar kitos tarptautinės finansinės paramos lėšų projektams įgyvendinti skirtos valstybės biudžeto lėšos</t>
  </si>
  <si>
    <t>Subsidijos iš Europos Sąjungos ir kitos tarptautinės finansinės paramos lėšų (ne valdžios sektoriui)</t>
  </si>
  <si>
    <t>Pervedamos Europos Sąjungos, kitos tarptautinės  finansinės paramos, bendrojo finansavimo lėšos ir kitos bendrai finansuojamiems iš Europos Sąjungos ar kitos tarptautinės finansinės paramos lėšų projektams įgyvendinti skirtos valstybės biudžeto lėšos einamiesiems tikslams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</si>
  <si>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einamiesiems tikslams savivaldybėms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</si>
  <si>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einamiesiems tikslams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</si>
  <si>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einamiesiems tikslams ne valdžios sektoriui</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</si>
  <si>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</si>
  <si>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skirtoms savivaldybėms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</si>
  <si>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</si>
  <si>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ne valdžios sektoriui</t>
  </si>
  <si>
    <t xml:space="preserve"> MATERIALIOJO IR NEMATERIALIOJO TURTO ĮSIGIJIMO, FINANSINIO TURTO PADIDĖJIMO IR FINANSINIŲ ĮSIPAREIGOJIMŲ VYKDYMO IŠLAIDOS</t>
  </si>
  <si>
    <t>Materialiojo ir nematerialiojo turto įsigijimo išlaidos</t>
  </si>
  <si>
    <t>Ilgalaikio materialiojo turto kūrimo ir įsigijimo išlaidos</t>
  </si>
  <si>
    <t xml:space="preserve">Žemės įsigijimo išlaidos </t>
  </si>
  <si>
    <t>Pastatų ir statinių įsigijimo išlaidos</t>
  </si>
  <si>
    <t>Gyvenamųjų namų įsigijimo išlaidos</t>
  </si>
  <si>
    <t>Negyvenamųjų pastatų įsigijimo išlaidos</t>
  </si>
  <si>
    <t>Infrastruktūros ir kitų statinių įsigijimo išlaidos</t>
  </si>
  <si>
    <t>Mašinų ir įrenginių įsigijimo išlaidos</t>
  </si>
  <si>
    <t>Transporto priemonių įsigijimo išlaidos</t>
  </si>
  <si>
    <t>Kitų mašinų ir įrenginių įsigijimo išlaidos</t>
  </si>
  <si>
    <t>Ginklų ir karinės įrangos įsigijimo išlaidos</t>
  </si>
  <si>
    <t>Kompiuterinės techninės ir elektroninių ryšių įrangos įsigijimo išlaidos</t>
  </si>
  <si>
    <t>Kultūros ir kitų vertybių įsigijimo išlaidos</t>
  </si>
  <si>
    <t>Muziejinių vertybių įsigijimo išlaidos</t>
  </si>
  <si>
    <t>Antikvarinių ir kitų meno kūrinių įsigijimo išlaidos</t>
  </si>
  <si>
    <t>Kitų vertybių įsigijimo išlaidos</t>
  </si>
  <si>
    <t>Kito ilgalaikio materialiojo turto įsigijimo išlaidos</t>
  </si>
  <si>
    <t>Nematerialiojo turto kūrimo ir įsigijimo išlaidos</t>
  </si>
  <si>
    <r>
      <t>Kompiuterinės programinės įrangos ir kompiuterinės programinės įrangos licencijų</t>
    </r>
    <r>
      <rPr>
        <strike/>
        <sz val="10"/>
        <color rgb="FF000000"/>
        <rFont val="Times New Roman"/>
      </rPr>
      <t xml:space="preserve"> </t>
    </r>
    <r>
      <rPr>
        <sz val="10"/>
        <color rgb="FF000000"/>
        <rFont val="Times New Roman"/>
      </rPr>
      <t>įsigijimo išlaidos</t>
    </r>
  </si>
  <si>
    <t>Patentų įsigijimo išlaidos</t>
  </si>
  <si>
    <t>Literatūros ir meno kūrinių įsigijimo išlaidos</t>
  </si>
  <si>
    <t>Kito nematerialiojo turto įsigijimo išlaidos</t>
  </si>
  <si>
    <t>Atsargų kūrimo ir įsigijimo išlaidos</t>
  </si>
  <si>
    <t>Strateginių ir neliečiamųjų atsargų įsigijimo išlaidos</t>
  </si>
  <si>
    <t>Kitų atsargų įsigijimo išlaidos</t>
  </si>
  <si>
    <t>Žaliavų ir medžiagų įsigijimo išlaidos</t>
  </si>
  <si>
    <t>Nebaigtos gaminti produkcijos  įsigijimo išlaidos</t>
  </si>
  <si>
    <t>Pagamintos produkcijos įsigijimo išlaidos</t>
  </si>
  <si>
    <t>Prekių, skirtų parduoti arba perduoti, įsigijimo išlaidos</t>
  </si>
  <si>
    <t>Karinių atsargų įsigijimo išlaidos</t>
  </si>
  <si>
    <t>Ilgalaikio turto finansinės nuomos (lizingo)  išlaidos</t>
  </si>
  <si>
    <t>Ilgalaikio turto finansinės nuomos (lizingo) išlaidos</t>
  </si>
  <si>
    <r>
      <t>Biologinio turto ir žemės gelmių  išteklių</t>
    </r>
    <r>
      <rPr>
        <strike/>
        <sz val="10"/>
        <color rgb="FF000000"/>
        <rFont val="Times New Roman"/>
      </rPr>
      <t xml:space="preserve"> </t>
    </r>
    <r>
      <rPr>
        <sz val="10"/>
        <color rgb="FF000000"/>
        <rFont val="Times New Roman"/>
      </rPr>
      <t>įsigijimo išlaidos</t>
    </r>
  </si>
  <si>
    <t>Žemės gelmių išteklių įsigijimo išlaidos</t>
  </si>
  <si>
    <t>Gyvulių ir kitų gyvūnų įsigijimo išlaidos</t>
  </si>
  <si>
    <t>Miškų, vaismedžių ir kitų augalų įsigijimo išlaidos</t>
  </si>
  <si>
    <t>Finansinio turto padidėjimo išlaidos (finansinio turto įsigijimo ar investavimo išlaidos)</t>
  </si>
  <si>
    <t>Vidaus finansinio turto padidėjimo išlaidos (investavimo į rezidentus išlaidos)</t>
  </si>
  <si>
    <t xml:space="preserve">Grynieji pinigai ir indėliai </t>
  </si>
  <si>
    <t>Grynieji pinigai</t>
  </si>
  <si>
    <t xml:space="preserve">Pervedamieji indėliai </t>
  </si>
  <si>
    <t>Trumpalaikiai pervedamieji indėliai</t>
  </si>
  <si>
    <t>Ilgalaikiai pervedamieji indėliai</t>
  </si>
  <si>
    <t>Kiti indėliai</t>
  </si>
  <si>
    <t>Kiti trumpalaikiai indėliai</t>
  </si>
  <si>
    <t xml:space="preserve">Kiti ilgalaikiai indėliai </t>
  </si>
  <si>
    <r>
      <t>Vertybiniai popieriai (įsigyti iš rezidentų)</t>
    </r>
    <r>
      <rPr>
        <strike/>
        <sz val="10"/>
        <color rgb="FFFF0000"/>
        <rFont val="Times New Roman Baltic"/>
      </rPr>
      <t/>
    </r>
  </si>
  <si>
    <t>Trumpalaikiai vertybiniai popieriai (įsigyti iš rezidentų)</t>
  </si>
  <si>
    <t>Ilgalaikiai vertybiniai popieriai (įsigyti iš rezidentų)</t>
  </si>
  <si>
    <t>Išvestinės finansinės priemonės (įsigytos iš rezidentų)</t>
  </si>
  <si>
    <t>Trumpalaikės išvestinės finansinės priemonės (įsigytos iš rezidentų)</t>
  </si>
  <si>
    <t>Ilgalaikės išvestinės finansinės priemonės (įsigytos iš rezidentų)</t>
  </si>
  <si>
    <t>Paskolos (suteiktos rezidentams)</t>
  </si>
  <si>
    <t>Trumpalaikės paskolos (suteiktos rezidentams)</t>
  </si>
  <si>
    <t>Ilgalaikės paskolos (suteiktos rezidentams)</t>
  </si>
  <si>
    <t xml:space="preserve">Akcijos (įsigytos iš rezidentų) </t>
  </si>
  <si>
    <t xml:space="preserve">Draudimo techniniai atidėjiniai </t>
  </si>
  <si>
    <t>Kitos mokėtinos sumos (suteiktos)</t>
  </si>
  <si>
    <t>Kitos trumpalaikės mokėtinos sumos (suteiktos)</t>
  </si>
  <si>
    <t>Kitos ilgalaikės mokėtinos sumos (suteiktos)</t>
  </si>
  <si>
    <t>Užsienio finansinio turto padidėjimo išlaidos (investavimo į nerezidentus išlaidos)</t>
  </si>
  <si>
    <t>Grynieji pinigai ir indėliai</t>
  </si>
  <si>
    <t>Pervedamieji indėliai</t>
  </si>
  <si>
    <t>Kiti ilgalaikiai indėliai</t>
  </si>
  <si>
    <t>Vertybiniai popieriai (įsigyti iš nerezidentų)</t>
  </si>
  <si>
    <t>Trumpalaikiai vertybiniai popieriai (įsigyti iš nerezidentų)</t>
  </si>
  <si>
    <t>Ilgalaikiai  vertybiniai popieriai (įsigyti iš nerezidentų)</t>
  </si>
  <si>
    <t>Išvestinės finansinės priemonės (įsigytos iš nerezidentų)</t>
  </si>
  <si>
    <t>Trumpalaikės išvestinės finansinės priemonės (įsigytos iš nerezidentų)</t>
  </si>
  <si>
    <t>Ilgalaikės išvestinės finansinės priemonės (įsigytos iš nerezidentų)</t>
  </si>
  <si>
    <t>Paskolos (suteiktos nerezidentams)</t>
  </si>
  <si>
    <t>Trumpalaikės paskolos (suteiktos nerezidentams)</t>
  </si>
  <si>
    <t>Ilgalaikės paskolos (suteiktos nerezidentams)</t>
  </si>
  <si>
    <t>Akcijos (įsigytos iš nerezidentų)</t>
  </si>
  <si>
    <t xml:space="preserve">Finansinių įsipareigojimų vykdymo išlaidos (grąžintos skolos) </t>
  </si>
  <si>
    <t>Vidaus finansinių įsipareigojimų vykdymo išlaidos (kreditoriams rezidentams grąžintos skolos)</t>
  </si>
  <si>
    <t>Vertybiniai popieriai (išpirkti)</t>
  </si>
  <si>
    <t>Trumpalaikiai vertybiniai popieriai (išpirkti)</t>
  </si>
  <si>
    <t>Ilgalaikiai vertybiniai popieriai (išpirkti)</t>
  </si>
  <si>
    <t>Išvestinės finansinės priemonės (grąžintos)</t>
  </si>
  <si>
    <t>Trumpalaikės išvestinės finansinės priemonės (grąžintos)</t>
  </si>
  <si>
    <t>Ilgalaikės išvestinės finansinės priemonės (grąžintos)</t>
  </si>
  <si>
    <t>Paskolos (grąžintos)</t>
  </si>
  <si>
    <t>Trumpalaikės paskolos (grąžintos)</t>
  </si>
  <si>
    <t>Ilgalaikės  paskolos (grąžintos)</t>
  </si>
  <si>
    <t xml:space="preserve">Akcijos  (išpirktos) </t>
  </si>
  <si>
    <r>
      <t>Akcijos (išpirktos)</t>
    </r>
    <r>
      <rPr>
        <sz val="10"/>
        <color rgb="FF000000"/>
        <rFont val="Times New Roman Baltic"/>
      </rPr>
      <t/>
    </r>
  </si>
  <si>
    <t>Kitos mokėtinos sumos (grąžintos)</t>
  </si>
  <si>
    <t>Kitos trumpalaikės mokėtinos sumos (grąžintos)</t>
  </si>
  <si>
    <t>Kitos ilgalaikės mokėtinos sumos (grąžintos)</t>
  </si>
  <si>
    <t>Užsienio finansinių įsipareigojimų vykdymo išlaidos (kreditoriams nerezidentams grąžintos skolos)</t>
  </si>
  <si>
    <t>Ilgalaikės paskolos (grąžintos)</t>
  </si>
  <si>
    <t xml:space="preserve">IŠ VISO </t>
  </si>
  <si>
    <t>Direktorė</t>
  </si>
  <si>
    <t>Skaidra Karalienė</t>
  </si>
  <si>
    <t>(įstaigos vadovo ar jo įgalioto asmens pareigų  pavadinimas)</t>
  </si>
  <si>
    <t>(parašas)</t>
  </si>
  <si>
    <t>(vardas ir pavardė)</t>
  </si>
  <si>
    <t>Biudžetinių įstaigų centralizuotos apskaitos skyriaus vedėja</t>
  </si>
  <si>
    <t>Viktorija Kaprizkina</t>
  </si>
  <si>
    <r>
      <t>(finansinę apskaitą tvarkančio asmens</t>
    </r>
    <r>
      <rPr>
        <b/>
        <sz val="8"/>
        <color rgb="FF000000"/>
        <rFont val="Times New Roman"/>
      </rPr>
      <t>,</t>
    </r>
    <r>
      <rPr>
        <sz val="8"/>
        <color rgb="FF000000"/>
        <rFont val="Times New Roman"/>
      </rPr>
      <t xml:space="preserve"> centralizuotos apskaitos įstaigos vadovo arba jo įgalioto asmens pareigų pavadinimas)</t>
    </r>
  </si>
  <si>
    <t>__________________________</t>
  </si>
  <si>
    <t>Mokymo lėšos</t>
  </si>
  <si>
    <t>01</t>
  </si>
  <si>
    <t>05</t>
  </si>
  <si>
    <t>09</t>
  </si>
  <si>
    <t>ML</t>
  </si>
  <si>
    <t>Neformalusis vaikų švietimas</t>
  </si>
  <si>
    <t>1.1.2.5. Neformaliojo ugdymo programų įgyvendinimas ir tinkamos aplinkos užtikrinimas Gargždų vaikų ir jaunimo laisvalaikio centre</t>
  </si>
  <si>
    <t>Žinių visuomenės plėtros programa</t>
  </si>
  <si>
    <t>Valstybės biudžeto kita dotacija</t>
  </si>
  <si>
    <t>VBD</t>
  </si>
  <si>
    <t>Pajamos už paslaugas ir nuomą</t>
  </si>
  <si>
    <t>S</t>
  </si>
  <si>
    <t>Savivaldybės biudžeto lėšos</t>
  </si>
  <si>
    <t>SB</t>
  </si>
  <si>
    <t>1.4.4.28. Švietimo įstaigų patalpų remontas, mokyklinių autobusų remontas, buitinės, organizacinės technikos, mokymo priemonių įsigijimas</t>
  </si>
  <si>
    <t>(Parašas) (Vardas ir pavardė)</t>
  </si>
  <si>
    <t>Viso</t>
  </si>
  <si>
    <t>Iš viso</t>
  </si>
  <si>
    <t>Kitoms išlaidoms</t>
  </si>
  <si>
    <t>Ilgalaikiam turtui įsigyti</t>
  </si>
  <si>
    <t>Suma</t>
  </si>
  <si>
    <t>Programa</t>
  </si>
  <si>
    <t>Valstybės funkcija</t>
  </si>
  <si>
    <t>Finansavimo sumų paskirtis</t>
  </si>
  <si>
    <t>Finansavimo
šaltinis</t>
  </si>
  <si>
    <t>Eil.
Nr.</t>
  </si>
  <si>
    <t>Per ataskaitinį laikotarpį gautos finansavimo sumos:</t>
  </si>
  <si>
    <t>2025-12-31</t>
  </si>
  <si>
    <t>Ataskaitinis laikotarpis:</t>
  </si>
  <si>
    <t>2025 Nr.______</t>
  </si>
  <si>
    <t>PAŽYMA DĖL GAUTINŲ, GAUTŲ IR GRĄŽINTINŲ FINANSAVIMO SUMŲ</t>
  </si>
  <si>
    <t>Klaipėdos raj. savivaldybės administracijos (Biudžeto ir ekonomikos skyriui)</t>
  </si>
  <si>
    <t>(Įstaigos pavadinimas)</t>
  </si>
  <si>
    <t>Vaikų ir jaunimo laisvalaikio centras</t>
  </si>
  <si>
    <t>09.05.01.01.</t>
  </si>
  <si>
    <t>(Vardas, pavardė)</t>
  </si>
  <si>
    <t xml:space="preserve">Biudžetinių įstaigų centralizuotos apskaitos skyriaus vedėja </t>
  </si>
  <si>
    <t>Iš viso:</t>
  </si>
  <si>
    <t>Gautos lėšos už stovyklą, tėvų įnašai</t>
  </si>
  <si>
    <t>Grąžinta GPM parama iš Valstybinės mokesčių inspekcijos</t>
  </si>
  <si>
    <t>Likutis laikotarpio pabaigoje</t>
  </si>
  <si>
    <t>Panaudota lėšų</t>
  </si>
  <si>
    <t>Gauta lėšų</t>
  </si>
  <si>
    <t>Likutis metų pradžioje</t>
  </si>
  <si>
    <t>Tikslinių lėšų pavadinimas</t>
  </si>
  <si>
    <t>( eurais)</t>
  </si>
  <si>
    <t>Metinė</t>
  </si>
  <si>
    <t>Įstaigos pavadinimas</t>
  </si>
  <si>
    <t>įsakymu Nr. AV-4</t>
  </si>
  <si>
    <t>Gargždų vaikų ir jaunimo laisvalaikio centras</t>
  </si>
  <si>
    <t>2007 m. sausio 2 d.</t>
  </si>
  <si>
    <t>administracijos direktoriaus</t>
  </si>
  <si>
    <t xml:space="preserve">Klaipėdos rajono savivaldybės </t>
  </si>
  <si>
    <t>P A T V I R T I N T A</t>
  </si>
  <si>
    <t>TIKSLINIŲ LĖŠŲ GAVIMAS IR PANAUDOJIMAS 2025 M GRUODŽIO 31 D.</t>
  </si>
  <si>
    <t>Sudaryta 2026 m. sausio 09 d.</t>
  </si>
  <si>
    <t>Parengė : buhalterė Erika Venckuvienė, el. paštas erika.venckuviene@krcb.lt, tel. nr. +37065949798</t>
  </si>
  <si>
    <t xml:space="preserve">                                  (vardas ir pavardė)</t>
  </si>
  <si>
    <t xml:space="preserve">  (parašas)</t>
  </si>
  <si>
    <t>2.7.3.1.1.1.</t>
  </si>
  <si>
    <t>2.7.3.</t>
  </si>
  <si>
    <t>2.2.1.1.1.30</t>
  </si>
  <si>
    <t>2.2.1.1.1.22.</t>
  </si>
  <si>
    <t>2.2.1.1.1.21.</t>
  </si>
  <si>
    <t>atliekų tvarkymui</t>
  </si>
  <si>
    <t>vandentiekiui, kanalizacijai</t>
  </si>
  <si>
    <t>elektros energijai</t>
  </si>
  <si>
    <t>šildymui</t>
  </si>
  <si>
    <t>iš jų:</t>
  </si>
  <si>
    <t>2.2.1.1.1.20</t>
  </si>
  <si>
    <t xml:space="preserve">2.2.1.1.1.16. </t>
  </si>
  <si>
    <t>Mat. turto paprastojo remonto išlaidos</t>
  </si>
  <si>
    <t xml:space="preserve">2.2.1.1.1.15. </t>
  </si>
  <si>
    <t>Materialiojo ir nemat. turto nuomos išlaidos</t>
  </si>
  <si>
    <t xml:space="preserve">2.2.1.1.1.14. </t>
  </si>
  <si>
    <t xml:space="preserve">2.2.1.1.1.12. </t>
  </si>
  <si>
    <t xml:space="preserve">2.2.1.1.1.11. </t>
  </si>
  <si>
    <t>Aprangos ir patalynės įsigijimo išlaidos</t>
  </si>
  <si>
    <t xml:space="preserve">2.2.1.1.1.7. </t>
  </si>
  <si>
    <t>Transporto išlaikymo  išlaidos</t>
  </si>
  <si>
    <t xml:space="preserve">2.2.1.1.1.6. </t>
  </si>
  <si>
    <t>Ryšių paslaugų įsigijimo išlaidos</t>
  </si>
  <si>
    <t xml:space="preserve">2.2.1.1.1.5. </t>
  </si>
  <si>
    <t>Medikamentų įsigijimo išlaidos</t>
  </si>
  <si>
    <t xml:space="preserve">2.2.1.1.1.2. </t>
  </si>
  <si>
    <t xml:space="preserve">2.2.1.1.1.1. </t>
  </si>
  <si>
    <t>Prekių ir paslaugų įsigijimo išlaidos</t>
  </si>
  <si>
    <t>2.2.1.</t>
  </si>
  <si>
    <t>Socialinio draudimo įmokos</t>
  </si>
  <si>
    <t>2.1.2.</t>
  </si>
  <si>
    <t>gyventojų pajamų mokestis</t>
  </si>
  <si>
    <t>2.1.1.</t>
  </si>
  <si>
    <t xml:space="preserve">ES/VBES </t>
  </si>
  <si>
    <t xml:space="preserve">ES struktūrinių fondų/valstybės biudžeto </t>
  </si>
  <si>
    <t>pajamos už paslaugas ir nuomą</t>
  </si>
  <si>
    <t xml:space="preserve">mokymo lėšos </t>
  </si>
  <si>
    <t>valstybės biudžeto specialioji tikslinė dotacija</t>
  </si>
  <si>
    <t xml:space="preserve">savivaldybės
 biudžeto </t>
  </si>
  <si>
    <t xml:space="preserve"> biudžeto lėšos</t>
  </si>
  <si>
    <t xml:space="preserve">Iš viso  </t>
  </si>
  <si>
    <t>(Eurais)</t>
  </si>
  <si>
    <t>įsakymu Nr. (5.1.1 E) AV-659</t>
  </si>
  <si>
    <t>2020 m. kovo 24 d.</t>
  </si>
  <si>
    <t>Klaipėdos rajono savivaldybės</t>
  </si>
  <si>
    <t>PAŽYMA PRIE MOKĖTINŲ SUMŲ 2025 M.  GRUODŽIO 31 D.   ATASKAITOS 9 PRIEDO</t>
  </si>
  <si>
    <t>Projektas "Saugus laisvalaikis"</t>
  </si>
  <si>
    <t>Projektas "Mes savo žemei"</t>
  </si>
  <si>
    <t>Projektas "Žygiuokime už laisvę"</t>
  </si>
  <si>
    <t>Projektas "Mažosios lietuvos raštai"</t>
  </si>
  <si>
    <t>Projektas "Žvejojam medituojam"</t>
  </si>
  <si>
    <t>projektas Tarptautinis modeliavimo konkursai</t>
  </si>
  <si>
    <t>Projektas  "Marių vėjai"</t>
  </si>
  <si>
    <t>Projektas "Kuršių genties pėdomis"</t>
  </si>
  <si>
    <t>Valstybė finansuojams projektas "Praeities smiltys"</t>
  </si>
  <si>
    <t>(ataskaitos rengėjas, tel. Nr.)</t>
  </si>
  <si>
    <t>Buhalterė Erika Venckuvienė, el. paštas erika.venckuviene@krcb.lt, tel. nr., +37065949798</t>
  </si>
  <si>
    <t>X</t>
  </si>
  <si>
    <t>Likutis ataskaitinio laikotarpio pabaigoje,
iš viso</t>
  </si>
  <si>
    <t>Pajamos iš viso</t>
  </si>
  <si>
    <t>Pajamų už neprioritetinės infrastruktūros plėtrą įmokos</t>
  </si>
  <si>
    <t>Pajamų už prioritetinės infrastruktūros plėtrą įmokos</t>
  </si>
  <si>
    <t>Pajamų už infrastruktūros plėtrą įmokos, iš jų:</t>
  </si>
  <si>
    <t>Pajamų už socialinio būsto paslaugas įmokos</t>
  </si>
  <si>
    <t xml:space="preserve">Pajamų už ilgalaikio ir trumpalaikio materialiojo turto nuomą įmokos
</t>
  </si>
  <si>
    <t xml:space="preserve">Įmokos už išlaikymą švietimo, socialinės apsaugos ir kitose įstaigose
</t>
  </si>
  <si>
    <t>Biudžetinių įstaigų pajamų už prekes ir paslaugas įmokos</t>
  </si>
  <si>
    <t>ataskaitiniam laikotarpiui</t>
  </si>
  <si>
    <t>metams</t>
  </si>
  <si>
    <t>Negauti biudžeto asignavimai per ataskaitinį laikotarpį</t>
  </si>
  <si>
    <t>Gauti biudžeto asignavimai per ataskaitinį laikotarpį</t>
  </si>
  <si>
    <t>Faktinės įmokos į biudžetą ataskaitinį laikotarpį</t>
  </si>
  <si>
    <t>Patvirtinta įmokų suma, įskaitant patikslinimą</t>
  </si>
  <si>
    <t>Likutis metų pražioje</t>
  </si>
  <si>
    <t>Pavadinimas</t>
  </si>
  <si>
    <t>(Eur., euro cnt.)</t>
  </si>
  <si>
    <t>(Registracijos kodas ir buveinės adresas)</t>
  </si>
  <si>
    <t>195174984, Laugalių g. 6, Gargždai, Klaipėdos r.</t>
  </si>
  <si>
    <t>GARGŽDŲ VAIKŲ IR JAUNIMO LAISVALAIKIO CENTRAS</t>
  </si>
  <si>
    <t xml:space="preserve">P A T V I R T I N T A 	
Klaipėdos rajono savivaldybės	
administracijos direktoriaus	
2023 m. kovo 21 d.	
įsakymu Nr.(5.1.1) AV - 747	</t>
  </si>
  <si>
    <t>(vyriausiojo buhalterio (buhalterio) ar jo įgalioto asmens pareigos)</t>
  </si>
  <si>
    <t>(vadovo ar jo įgalioto asmens pareigos)</t>
  </si>
  <si>
    <t>IŠ VISO:</t>
  </si>
  <si>
    <t>Apskaičiuotos prekių, turto ir paslaugų pardavimo pajamos</t>
  </si>
  <si>
    <t>Laikotarpio pabaigos likutis
(3+4-5-6)</t>
  </si>
  <si>
    <t>Grąžintinų sumų pokytis</t>
  </si>
  <si>
    <t>Gauta iš iždo sumų</t>
  </si>
  <si>
    <t xml:space="preserve">Pervesta į iždą grąžintinų iš iždo sumų </t>
  </si>
  <si>
    <t>Laikotarpio pradžios likutis</t>
  </si>
  <si>
    <t xml:space="preserve">Sukauptos gautinos iš savivaldybės iždo sumos </t>
  </si>
  <si>
    <t>Didžiosios knygos sąskaitos pavadinimas</t>
  </si>
  <si>
    <t>Didžiosios knygos sąskaitos numeris</t>
  </si>
  <si>
    <t>Gargždai</t>
  </si>
  <si>
    <t>GARGŽDŲ  VAIKŲ IR JAUNIMO LAISVALAIKIO CENTRAS</t>
  </si>
  <si>
    <t>7 priedas</t>
  </si>
  <si>
    <t>pateikimo taisyklių</t>
  </si>
  <si>
    <t>finansinėms ataskaitoms sudaryti,</t>
  </si>
  <si>
    <t xml:space="preserve">Informacijos, reikalingos Lietuvos Respublikos savivaldybių iždų </t>
  </si>
  <si>
    <t xml:space="preserve">                             </t>
  </si>
  <si>
    <t xml:space="preserve"> PAŽYMA APIE PAJAMAS UŽ PASLAUGAS IR NUOMĄ 2025M. GRUODŽIO MĖN. 31D. </t>
  </si>
  <si>
    <t>SAVIVALDYBĖS   BIUDŽETINIŲ  ĮSTAIGŲ  PAJAMŲ  ĮMOKŲ  ATASKAITA  UŽ    2025   METŲ  IV KETVIRTĮ</t>
  </si>
  <si>
    <t>2025 12 31</t>
  </si>
  <si>
    <t>(vyriausiasis buhalteris (buhalteris) / centralizuotos apskaitos įstaigos vadovo arba jo įgalioto asmens pareigų pavadinimas</t>
  </si>
  <si>
    <t>(įstaigos vadovo ar jo įgalioto asmens pareigų pavadinimas)</t>
  </si>
  <si>
    <t>Pastaba. Ilgalaikių įsipareigojimų likutis – įsipareigojimai, kurių terminas ilgesnis negu 1 metai.</t>
  </si>
  <si>
    <t>IŠ VISO (2 + 3)</t>
  </si>
  <si>
    <t>Finansinio turto padidėjimo išlaidos (finansinio turto įsigijimo / investavimo išlaidos)</t>
  </si>
  <si>
    <t>Biologinio turto ir žemės gelmių išteklių įsigijimo išlaidos</t>
  </si>
  <si>
    <t>Ilgalaikio materialiojo turto  kūrimo ir įsigijimo išlaidos</t>
  </si>
  <si>
    <t>MATERIALIOJO IR NEMATERIALIOJO TURTO ĮSIGIJIMO, FINANSINIO TURTO PADIDĖJIMO IR FINANSINIŲ ĮSIPAREIGOJIMŲ VYKDYMO IŠLAIDOS</t>
  </si>
  <si>
    <t xml:space="preserve">Pervedamos Europos Sąjungos, kitos tarptautinės finansinės paramos ir bendrojo finansavimo lėšos </t>
  </si>
  <si>
    <t>Kitos išlaidos kitiems einamiesiems tikslams</t>
  </si>
  <si>
    <t>Stipendijos</t>
  </si>
  <si>
    <t xml:space="preserve">Kitos išlaidos </t>
  </si>
  <si>
    <t>Socialinė parama natūra</t>
  </si>
  <si>
    <t>Socialinė parama pinigais</t>
  </si>
  <si>
    <t>Socialinė parama (soc. paramos pašalpos) ir rentos</t>
  </si>
  <si>
    <t xml:space="preserve">Socialinio draudimo išmokos (pašalpos) </t>
  </si>
  <si>
    <t>Bendrųjų nacionalinių pajamų nuosavi ištekliai</t>
  </si>
  <si>
    <t>Pridėtinės vertės mokesčio nuosavi ištekliai</t>
  </si>
  <si>
    <t>Tradiciniai nuosavi ištekliai</t>
  </si>
  <si>
    <t>Dotacijos tarptautinėms organizacijoms turtui įsigyti</t>
  </si>
  <si>
    <t xml:space="preserve">Subsidijos iš  biudžeto lėšų </t>
  </si>
  <si>
    <t xml:space="preserve">Prekių ir paslaugų įsigijimo išlaidos </t>
  </si>
  <si>
    <t>iš jų: gyventojų pajamų mokestis</t>
  </si>
  <si>
    <t>Darbo užmokestis pinigais</t>
  </si>
  <si>
    <t xml:space="preserve">Darbo užmokestis </t>
  </si>
  <si>
    <t xml:space="preserve">IŠLAIDOS </t>
  </si>
  <si>
    <t>iš jų ilgalaikių įsiskolinimų likutis</t>
  </si>
  <si>
    <t>iš viso</t>
  </si>
  <si>
    <t>likutis ataskaitinio laikotarpio pabaigoje</t>
  </si>
  <si>
    <t>likutis metų pradžioje</t>
  </si>
  <si>
    <t>Mokėtinos sumos</t>
  </si>
  <si>
    <t>Eil.Nr.</t>
  </si>
  <si>
    <t>(Eurais,ct)</t>
  </si>
  <si>
    <t>Ministerijos / Savivaldybės</t>
  </si>
  <si>
    <t xml:space="preserve">                                                                        (data)</t>
  </si>
  <si>
    <t xml:space="preserve">                          2026.01.09 Nr.________________</t>
  </si>
  <si>
    <t>(metinė, ketvirtinė)</t>
  </si>
  <si>
    <t>2025 m. gruodžio mėn. 31 d.</t>
  </si>
  <si>
    <t>MOKĖTINŲ SUMŲ</t>
  </si>
  <si>
    <t>Gargždų vaikų ir jaunimo laisvalaikio centras, 195174984</t>
  </si>
  <si>
    <t>(Mokėtinų sumų ataskaitos forma)</t>
  </si>
  <si>
    <t>9 priedas</t>
  </si>
  <si>
    <t xml:space="preserve">teikimo Finansų ministerijai ir skelbimo taisyklių  </t>
  </si>
  <si>
    <t xml:space="preserve">Valdžios sektoriaus subjektų apskaitos duomenų </t>
  </si>
  <si>
    <t>Klaipėdos rajono centralizuotos biudžetinių įstaigų buhalterinės apskaitos skyriaus vedėja</t>
  </si>
  <si>
    <t>Įstaigos vadovas</t>
  </si>
  <si>
    <r>
      <rPr>
        <vertAlign val="superscript"/>
        <sz val="7"/>
        <rFont val="Times New Roman"/>
        <family val="1"/>
        <charset val="186"/>
      </rPr>
      <t xml:space="preserve">x </t>
    </r>
    <r>
      <rPr>
        <sz val="7"/>
        <rFont val="Times New Roman"/>
        <family val="1"/>
        <charset val="186"/>
      </rPr>
      <t xml:space="preserve">    (I+II+III) mėn. /3 arba (I+II+III+IV+V+VI) mėn. /6 </t>
    </r>
  </si>
  <si>
    <t xml:space="preserve"> iš jų gaunantys DU iš ML lėšų</t>
  </si>
  <si>
    <t>Švietimo pagalbos darbuotojai</t>
  </si>
  <si>
    <t>Pedagogai, iš viso</t>
  </si>
  <si>
    <t>iš jų gaunantys DU  iš ML lėšų</t>
  </si>
  <si>
    <t xml:space="preserve"> iš jų  pareigybės prisk. D lygiui</t>
  </si>
  <si>
    <t>Kiti darbuotojai</t>
  </si>
  <si>
    <t>Bibliotekininkai</t>
  </si>
  <si>
    <t>Mokinio padėjėjai</t>
  </si>
  <si>
    <t>Pedag. švietimo pagalbos darb.</t>
  </si>
  <si>
    <t>Kiti pedagoginiai darbuotojai</t>
  </si>
  <si>
    <t>iš jų gaunantys DU iš ML lėšų</t>
  </si>
  <si>
    <t>Mokytojai, iš viso</t>
  </si>
  <si>
    <t xml:space="preserve"> Įstaigos  vadovas, vadovo pavaduotojai ugymui</t>
  </si>
  <si>
    <r>
      <t xml:space="preserve">ataskaitinio laikotarpio vidurkis (įvykdymas)  </t>
    </r>
    <r>
      <rPr>
        <b/>
        <vertAlign val="superscript"/>
        <sz val="8"/>
        <rFont val="Times New Roman"/>
        <family val="1"/>
        <charset val="186"/>
      </rPr>
      <t>x</t>
    </r>
  </si>
  <si>
    <t>ataskaitinio laikotarpio pabaigoje</t>
  </si>
  <si>
    <t>metų pradžioje</t>
  </si>
  <si>
    <r>
      <t xml:space="preserve">patikslintas planas (vidutinis skaičius)  </t>
    </r>
    <r>
      <rPr>
        <b/>
        <vertAlign val="superscript"/>
        <sz val="8"/>
        <rFont val="Times New Roman"/>
        <family val="1"/>
        <charset val="186"/>
      </rPr>
      <t>x</t>
    </r>
  </si>
  <si>
    <t>kitoms išmo-koms</t>
  </si>
  <si>
    <t>skatina-mosioms išmokoms</t>
  </si>
  <si>
    <t>už darbą poilsio ir švenčių dienomis, naktinį bei viršvalandinį darbą ir bud.</t>
  </si>
  <si>
    <t>priedams ir priemokoms</t>
  </si>
  <si>
    <t>pareiginės algos kintamajai daliai</t>
  </si>
  <si>
    <t>pareiginei algai</t>
  </si>
  <si>
    <t>už darbą poilsio ir švenčių dienomis, naktinį bei viršvalandinį darbą ir budėjimą</t>
  </si>
  <si>
    <t>Faktiškai</t>
  </si>
  <si>
    <t>Patvirtinta etatų sąraše</t>
  </si>
  <si>
    <t>Įvykdyta, eurais</t>
  </si>
  <si>
    <t>Ataskaitinio laikotarpio patikslintas planas, eurais</t>
  </si>
  <si>
    <t>Pareigybių skaičius, vnt.</t>
  </si>
  <si>
    <t>Pareigybės</t>
  </si>
  <si>
    <t>Išlaidų klasifikacija pagal valstybės funkcijas:</t>
  </si>
  <si>
    <t>Vaikų (mokinių) skaičius</t>
  </si>
  <si>
    <t>Grupių (klasių) skaičius</t>
  </si>
  <si>
    <t>Programa:</t>
  </si>
  <si>
    <t>x</t>
  </si>
  <si>
    <t>Įstaigų skaičius</t>
  </si>
  <si>
    <t>Įvykdyta</t>
  </si>
  <si>
    <t>Patikslintas planas</t>
  </si>
  <si>
    <t xml:space="preserve"> Laikotarpio pabaigoje</t>
  </si>
  <si>
    <t>Rodiklio pavadinimas</t>
  </si>
  <si>
    <t>Ataskaitinio laikotarpio</t>
  </si>
  <si>
    <t>(data ir numeris)</t>
  </si>
  <si>
    <t>IKIMOKYKLINIŲ, VISŲ TIPŲ BENDROJO UGDYMO MOKYKLŲ, KITŲ ŠVIETIMO ĮSTAIGŲ TINKLO, KONTINGENTO, ETATŲ  IR IŠLAIDŲ DARBO UŽMOKESČIUI  PLANO ĮVYKDYMO ATASKAITA 2025   m. GRUODŽIO  mėn.    31 d.</t>
  </si>
  <si>
    <t>(Įstaigos pavadinimas, kodas)</t>
  </si>
  <si>
    <t>Forma Nr. B-2   metinė, ketvirtinė                                                  patvirtinta Klaipėdos rajono savivaldybės administracijos direktoriaus  2020 m.  balandžio  1 d. įsakymu Nr AV-724</t>
  </si>
  <si>
    <t>`</t>
  </si>
  <si>
    <t>Vardas, pavardė</t>
  </si>
  <si>
    <t>IŠ VISO</t>
  </si>
  <si>
    <t>Mokytojas</t>
  </si>
  <si>
    <t>1.</t>
  </si>
  <si>
    <t>pareigybių skaičius</t>
  </si>
  <si>
    <t>Pareigybės pavadinimas</t>
  </si>
  <si>
    <t>(data)</t>
  </si>
  <si>
    <t>PAŽYMA APIE NEUŽIMTAS PAREIGYBES  2025 M.  GRUODŽIO 31 D.</t>
  </si>
  <si>
    <t>socialinio draudimo įmokos</t>
  </si>
  <si>
    <t>Atostogų rezervas, iš jų:</t>
  </si>
  <si>
    <t>Atidėjiniai</t>
  </si>
  <si>
    <t>Sukaupta finansavimo pajamų suma ataskaitinio laikotarpio pabaigoje:</t>
  </si>
  <si>
    <t>PAŽYMA DĖL SUKAUPTŲ FINANSAVIMO SUMŲ</t>
  </si>
  <si>
    <t>2026.01.14 Nr.________________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</si>
</sst>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5">
    <font>
      <sz val="10"/>
      <color rgb="FF000000"/>
      <name val="Arial"/>
    </font>
    <font>
      <sz val="11"/>
      <color theme="1"/>
      <name val="Calibri"/>
      <family val="2"/>
      <charset val="186"/>
      <scheme val="minor"/>
    </font>
    <font>
      <sz val="11"/>
      <color theme="1"/>
      <name val="Calibri"/>
      <family val="2"/>
      <charset val="186"/>
      <scheme val="minor"/>
    </font>
    <font>
      <sz val="8"/>
      <color rgb="FF000000"/>
      <name val="Times New Roman"/>
    </font>
    <font>
      <sz val="8"/>
      <color rgb="FFFF0000"/>
      <name val="Times New Roman"/>
    </font>
    <font>
      <sz val="12"/>
      <color rgb="FF000000"/>
      <name val="Times New Roman"/>
    </font>
    <font>
      <sz val="10"/>
      <color rgb="FF000000"/>
      <name val="Times New Roman"/>
    </font>
    <font>
      <vertAlign val="superscript"/>
      <sz val="12"/>
      <color rgb="FF000000"/>
      <name val="Times New Roman"/>
    </font>
    <font>
      <vertAlign val="superscript"/>
      <sz val="10"/>
      <color rgb="FF000000"/>
      <name val="Times New Roman"/>
    </font>
    <font>
      <b/>
      <sz val="12"/>
      <color rgb="FF000000"/>
      <name val="Times New Roman"/>
    </font>
    <font>
      <b/>
      <sz val="9"/>
      <color rgb="FF000000"/>
      <name val="Times New Roman"/>
    </font>
    <font>
      <strike/>
      <sz val="8"/>
      <color rgb="FF000000"/>
      <name val="Times New Roman"/>
    </font>
    <font>
      <b/>
      <strike/>
      <sz val="8"/>
      <color rgb="FF000000"/>
      <name val="Times New Roman"/>
    </font>
    <font>
      <b/>
      <sz val="8"/>
      <color rgb="FF000000"/>
      <name val="Times New Roman"/>
    </font>
    <font>
      <b/>
      <sz val="11"/>
      <color rgb="FF000000"/>
      <name val="Times New Roman"/>
    </font>
    <font>
      <sz val="9"/>
      <color rgb="FF000000"/>
      <name val="Times New Roman"/>
    </font>
    <font>
      <b/>
      <sz val="10"/>
      <color rgb="FF000000"/>
      <name val="Times New Roman"/>
    </font>
    <font>
      <strike/>
      <sz val="10"/>
      <color rgb="FF000000"/>
      <name val="Times New Roman"/>
    </font>
    <font>
      <i/>
      <sz val="10"/>
      <color rgb="FF000000"/>
      <name val="Times New Roman"/>
    </font>
    <font>
      <strike/>
      <sz val="10"/>
      <color rgb="FFFF0000"/>
      <name val="Times New Roman Baltic"/>
    </font>
    <font>
      <sz val="10"/>
      <color rgb="FF000000"/>
      <name val="Times New Roman Baltic"/>
    </font>
    <font>
      <sz val="11"/>
      <color indexed="8"/>
      <name val="Calibri"/>
    </font>
    <font>
      <sz val="11"/>
      <color indexed="8"/>
      <name val="Times New Roman"/>
    </font>
    <font>
      <sz val="9"/>
      <color indexed="8"/>
      <name val="Times New Roman"/>
    </font>
    <font>
      <b/>
      <sz val="11"/>
      <color indexed="8"/>
      <name val="Times New Roman"/>
    </font>
    <font>
      <b/>
      <sz val="11"/>
      <color indexed="8"/>
      <name val="Calibri"/>
    </font>
    <font>
      <sz val="10"/>
      <color indexed="8"/>
      <name val="Times New Roman"/>
    </font>
    <font>
      <b/>
      <sz val="12"/>
      <color indexed="8"/>
      <name val="Times New Roman"/>
    </font>
    <font>
      <sz val="10"/>
      <name val="TimesLT"/>
      <charset val="186"/>
    </font>
    <font>
      <sz val="10"/>
      <name val="Times New Roman Baltic"/>
      <family val="1"/>
      <charset val="186"/>
    </font>
    <font>
      <b/>
      <sz val="10"/>
      <name val="Times New Roman Baltic"/>
      <family val="1"/>
      <charset val="186"/>
    </font>
    <font>
      <sz val="8"/>
      <name val="Times New Roman Baltic"/>
      <family val="1"/>
      <charset val="186"/>
    </font>
    <font>
      <b/>
      <sz val="8"/>
      <name val="Times New Roman Baltic"/>
      <family val="1"/>
      <charset val="186"/>
    </font>
    <font>
      <vertAlign val="superscript"/>
      <sz val="12"/>
      <name val="Times New Roman"/>
      <family val="1"/>
    </font>
    <font>
      <sz val="12"/>
      <name val="Times New Roman"/>
      <family val="1"/>
    </font>
    <font>
      <sz val="9"/>
      <name val="Times New Roman"/>
      <family val="1"/>
    </font>
    <font>
      <b/>
      <sz val="11"/>
      <name val="Times New Roman Baltic"/>
      <charset val="186"/>
    </font>
    <font>
      <b/>
      <sz val="12"/>
      <name val="Times New Roman Baltic"/>
      <family val="1"/>
      <charset val="186"/>
    </font>
    <font>
      <sz val="11"/>
      <name val="Times New Roman Baltic"/>
      <family val="1"/>
      <charset val="186"/>
    </font>
    <font>
      <sz val="10"/>
      <name val="Times New Roman Baltic"/>
      <charset val="186"/>
    </font>
    <font>
      <sz val="10"/>
      <name val="Times New Roman"/>
      <family val="1"/>
      <charset val="186"/>
    </font>
    <font>
      <b/>
      <sz val="8"/>
      <name val="Arial"/>
      <family val="2"/>
      <charset val="186"/>
    </font>
    <font>
      <b/>
      <sz val="8"/>
      <name val="Times New Roman Baltic"/>
      <charset val="186"/>
    </font>
    <font>
      <b/>
      <sz val="12"/>
      <name val="Times New Roman Baltic"/>
      <charset val="186"/>
    </font>
    <font>
      <sz val="12"/>
      <name val="Times New Roman Baltic"/>
      <family val="1"/>
      <charset val="186"/>
    </font>
    <font>
      <sz val="8"/>
      <name val="Arial"/>
      <family val="2"/>
      <charset val="186"/>
    </font>
    <font>
      <sz val="11"/>
      <color theme="1"/>
      <name val="Calibri"/>
      <family val="2"/>
      <scheme val="minor"/>
    </font>
    <font>
      <sz val="11"/>
      <name val="Times New Roman"/>
      <family val="1"/>
      <charset val="186"/>
    </font>
    <font>
      <sz val="8"/>
      <name val="Times New Roman"/>
      <family val="1"/>
      <charset val="186"/>
    </font>
    <font>
      <sz val="9"/>
      <name val="Times New Roman"/>
      <family val="1"/>
      <charset val="186"/>
    </font>
    <font>
      <sz val="9"/>
      <color indexed="8"/>
      <name val="Arial"/>
      <family val="2"/>
      <charset val="186"/>
    </font>
    <font>
      <b/>
      <sz val="9"/>
      <name val="Times New Roman"/>
      <family val="1"/>
      <charset val="186"/>
    </font>
    <font>
      <b/>
      <sz val="8"/>
      <name val="Times New Roman"/>
      <family val="1"/>
      <charset val="186"/>
    </font>
    <font>
      <sz val="9"/>
      <name val="Arial"/>
      <family val="2"/>
      <charset val="186"/>
    </font>
    <font>
      <b/>
      <sz val="10"/>
      <name val="Times New Roman"/>
      <family val="1"/>
      <charset val="186"/>
    </font>
    <font>
      <sz val="10"/>
      <name val="Arial"/>
      <family val="2"/>
    </font>
    <font>
      <sz val="10"/>
      <color rgb="FFFF0000"/>
      <name val="Times New Roman"/>
      <family val="1"/>
      <charset val="186"/>
    </font>
    <font>
      <sz val="12"/>
      <name val="Times New Roman"/>
      <family val="1"/>
      <charset val="186"/>
    </font>
    <font>
      <b/>
      <sz val="12"/>
      <name val="Times New Roman"/>
      <family val="1"/>
      <charset val="186"/>
    </font>
    <font>
      <sz val="11"/>
      <color rgb="FFFF0000"/>
      <name val="Times New Roman"/>
      <family val="1"/>
      <charset val="186"/>
    </font>
    <font>
      <b/>
      <sz val="10"/>
      <color rgb="FFFF0000"/>
      <name val="Times New Roman"/>
      <family val="1"/>
      <charset val="186"/>
    </font>
    <font>
      <sz val="10"/>
      <name val="Arial"/>
      <family val="2"/>
      <charset val="186"/>
    </font>
    <font>
      <b/>
      <sz val="10"/>
      <name val="EYInterstate Light"/>
    </font>
    <font>
      <sz val="11"/>
      <name val="Calibri"/>
      <family val="2"/>
      <scheme val="minor"/>
    </font>
    <font>
      <sz val="11"/>
      <color rgb="FF000000"/>
      <name val="Calibri"/>
    </font>
    <font>
      <sz val="11"/>
      <color rgb="FF000000"/>
      <name val="Times New Roman"/>
    </font>
    <font>
      <i/>
      <sz val="9"/>
      <color rgb="FF000000"/>
      <name val="Times New Roman"/>
    </font>
    <font>
      <vertAlign val="superscript"/>
      <sz val="9"/>
      <color rgb="FF000000"/>
      <name val="Times New Roman"/>
    </font>
    <font>
      <sz val="7"/>
      <name val="Times New Roman"/>
      <family val="1"/>
      <charset val="186"/>
    </font>
    <font>
      <vertAlign val="superscript"/>
      <sz val="7"/>
      <name val="Times New Roman"/>
      <family val="1"/>
      <charset val="186"/>
    </font>
    <font>
      <i/>
      <sz val="9"/>
      <name val="Times New Roman Baltic"/>
      <charset val="186"/>
    </font>
    <font>
      <b/>
      <sz val="10"/>
      <name val="Times New Roman Baltic"/>
      <charset val="186"/>
    </font>
    <font>
      <b/>
      <i/>
      <sz val="8"/>
      <name val="Times New Roman Baltic"/>
      <charset val="186"/>
    </font>
    <font>
      <sz val="9"/>
      <name val="Times New Roman Baltic"/>
      <charset val="186"/>
    </font>
    <font>
      <sz val="8"/>
      <name val="Times New Roman Baltic"/>
      <charset val="186"/>
    </font>
    <font>
      <sz val="9.1999999999999993"/>
      <name val="Times New Roman Baltic"/>
      <charset val="186"/>
    </font>
    <font>
      <i/>
      <sz val="8"/>
      <name val="Times New Roman Baltic"/>
      <charset val="186"/>
    </font>
    <font>
      <sz val="7.5"/>
      <name val="Times New Roman"/>
      <family val="1"/>
      <charset val="186"/>
    </font>
    <font>
      <b/>
      <vertAlign val="superscript"/>
      <sz val="8"/>
      <name val="Times New Roman"/>
      <family val="1"/>
      <charset val="186"/>
    </font>
    <font>
      <sz val="9"/>
      <name val="Times New Roman Baltic"/>
      <family val="1"/>
      <charset val="186"/>
    </font>
    <font>
      <sz val="10"/>
      <name val="TimesLT"/>
      <family val="1"/>
      <charset val="186"/>
    </font>
    <font>
      <sz val="7.8"/>
      <name val="Times New Roman"/>
      <family val="1"/>
      <charset val="186"/>
    </font>
    <font>
      <b/>
      <sz val="9"/>
      <name val="Times New Roman Baltic"/>
      <family val="1"/>
      <charset val="186"/>
    </font>
    <font>
      <sz val="7"/>
      <name val="Times New Roman Baltic"/>
      <charset val="186"/>
    </font>
    <font>
      <b/>
      <sz val="12"/>
      <color indexed="8"/>
      <name val="Times New Roman"/>
      <family val="1"/>
      <charset val="186"/>
    </font>
  </fonts>
  <fills count="8">
    <fill>
      <patternFill patternType="none"/>
    </fill>
    <fill>
      <patternFill patternType="gray125"/>
    </fill>
    <fill>
      <patternFill patternType="solid">
        <fgColor rgb="FFCCFFFF"/>
        <bgColor rgb="FFFFFFFF"/>
      </patternFill>
    </fill>
    <fill>
      <patternFill patternType="solid">
        <fgColor rgb="FFC00000"/>
        <bgColor rgb="FFFFFFFF"/>
      </patternFill>
    </fill>
    <fill>
      <patternFill patternType="solid">
        <fgColor rgb="FFFF0000"/>
        <bgColor rgb="FFFFFFFF"/>
      </patternFill>
    </fill>
    <fill>
      <patternFill patternType="solid">
        <fgColor indexed="42"/>
        <bgColor indexed="64"/>
      </patternFill>
    </fill>
    <fill>
      <patternFill patternType="solid">
        <fgColor rgb="FFFFFFFF"/>
        <bgColor rgb="FFFFFFFF"/>
      </patternFill>
    </fill>
    <fill>
      <patternFill patternType="solid">
        <fgColor rgb="FFFFFFCC"/>
        <bgColor indexed="64"/>
      </patternFill>
    </fill>
  </fills>
  <borders count="67">
    <border>
      <left/>
      <right/>
      <top/>
      <bottom/>
      <diagonal/>
    </border>
    <border>
      <left style="hair">
        <color rgb="FF000000"/>
      </left>
      <right style="hair">
        <color rgb="FF000000"/>
      </right>
      <top style="hair">
        <color rgb="FF000000"/>
      </top>
      <bottom style="hair">
        <color rgb="FF000000"/>
      </bottom>
      <diagonal/>
    </border>
    <border>
      <left/>
      <right style="hair">
        <color rgb="FF000000"/>
      </right>
      <top/>
      <bottom style="hair">
        <color rgb="FF000000"/>
      </bottom>
      <diagonal/>
    </border>
    <border>
      <left/>
      <right style="hair">
        <color rgb="FF000000"/>
      </right>
      <top style="hair">
        <color rgb="FF000000"/>
      </top>
      <bottom style="hair">
        <color rgb="FF000000"/>
      </bottom>
      <diagonal/>
    </border>
    <border>
      <left/>
      <right/>
      <top style="hair">
        <color rgb="FF000000"/>
      </top>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top/>
      <bottom style="thin">
        <color rgb="FF000000"/>
      </bottom>
      <diagonal/>
    </border>
    <border>
      <left/>
      <right/>
      <top/>
      <bottom style="hair">
        <color rgb="FF000000"/>
      </bottom>
      <diagonal/>
    </border>
    <border>
      <left style="hair">
        <color rgb="FF000000"/>
      </left>
      <right style="hair">
        <color rgb="FF000000"/>
      </right>
      <top style="hair">
        <color rgb="FF000000"/>
      </top>
      <bottom/>
      <diagonal/>
    </border>
    <border>
      <left/>
      <right style="hair">
        <color rgb="FF000000"/>
      </right>
      <top/>
      <bottom/>
      <diagonal/>
    </border>
    <border>
      <left style="hair">
        <color rgb="FF000000"/>
      </left>
      <right style="hair">
        <color rgb="FF000000"/>
      </right>
      <top/>
      <bottom style="hair">
        <color rgb="FF000000"/>
      </bottom>
      <diagonal/>
    </border>
    <border>
      <left style="hair">
        <color rgb="FF000000"/>
      </left>
      <right/>
      <top style="hair">
        <color rgb="FF000000"/>
      </top>
      <bottom/>
      <diagonal/>
    </border>
    <border>
      <left/>
      <right style="hair">
        <color rgb="FF000000"/>
      </right>
      <top style="hair">
        <color rgb="FF000000"/>
      </top>
      <bottom/>
      <diagonal/>
    </border>
    <border>
      <left style="hair">
        <color rgb="FF000000"/>
      </left>
      <right/>
      <top/>
      <bottom style="hair">
        <color rgb="FF000000"/>
      </bottom>
      <diagonal/>
    </border>
    <border>
      <left style="hair">
        <color rgb="FF000000"/>
      </left>
      <right style="hair">
        <color rgb="FF000000"/>
      </right>
      <top/>
      <bottom/>
      <diagonal/>
    </border>
    <border>
      <left style="hair">
        <color rgb="FF000000"/>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diagonal/>
    </border>
    <border>
      <left/>
      <right/>
      <top style="hair">
        <color indexed="64"/>
      </top>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rgb="FF000000"/>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14">
    <xf numFmtId="0" fontId="0" fillId="0" borderId="0"/>
    <xf numFmtId="0" fontId="21" fillId="0" borderId="0" applyFill="0" applyProtection="0"/>
    <xf numFmtId="0" fontId="2" fillId="0" borderId="0"/>
    <xf numFmtId="0" fontId="28" fillId="0" borderId="0"/>
    <xf numFmtId="0" fontId="46" fillId="0" borderId="0"/>
    <xf numFmtId="0" fontId="46" fillId="0" borderId="0"/>
    <xf numFmtId="0" fontId="55" fillId="0" borderId="0"/>
    <xf numFmtId="0" fontId="39" fillId="0" borderId="0"/>
    <xf numFmtId="0" fontId="64" fillId="0" borderId="0"/>
    <xf numFmtId="0" fontId="1" fillId="0" borderId="0"/>
    <xf numFmtId="0" fontId="61" fillId="0" borderId="0"/>
    <xf numFmtId="0" fontId="39" fillId="0" borderId="0"/>
    <xf numFmtId="0" fontId="80" fillId="0" borderId="0"/>
    <xf numFmtId="0" fontId="80" fillId="0" borderId="0"/>
  </cellStyleXfs>
  <cellXfs count="678">
    <xf numFmtId="0" fontId="0" fillId="0" borderId="0" xfId="0"/>
    <xf numFmtId="0" fontId="3" fillId="0" borderId="0" xfId="0" applyFont="1" applyAlignment="1">
      <alignment horizontal="right" vertical="center"/>
    </xf>
    <xf numFmtId="0" fontId="3" fillId="0" borderId="0" xfId="0" applyFont="1" applyAlignment="1">
      <alignment vertical="center"/>
    </xf>
    <xf numFmtId="164" fontId="3" fillId="0" borderId="0" xfId="0" applyNumberFormat="1" applyFont="1" applyAlignment="1">
      <alignment horizontal="left" vertical="center" wrapText="1"/>
    </xf>
    <xf numFmtId="0" fontId="3" fillId="0" borderId="0" xfId="0" applyFont="1" applyAlignment="1">
      <alignment vertical="center"/>
    </xf>
    <xf numFmtId="0" fontId="4" fillId="0" borderId="0" xfId="0" applyFont="1"/>
    <xf numFmtId="164" fontId="3" fillId="0" borderId="0" xfId="0" applyNumberFormat="1" applyFont="1" applyAlignment="1">
      <alignment horizontal="right" vertical="center"/>
    </xf>
    <xf numFmtId="0" fontId="3" fillId="0" borderId="0" xfId="0" applyFont="1"/>
    <xf numFmtId="164" fontId="3" fillId="0" borderId="0" xfId="0" applyNumberFormat="1" applyFont="1" applyAlignment="1">
      <alignment horizontal="left" vertical="center"/>
    </xf>
    <xf numFmtId="0" fontId="3" fillId="0" borderId="0" xfId="0" applyFont="1" applyAlignment="1">
      <alignment horizont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1" fontId="3" fillId="0" borderId="2" xfId="0" applyNumberFormat="1" applyFont="1" applyBorder="1" applyAlignment="1">
      <alignment horizontal="center" vertical="center" wrapText="1"/>
    </xf>
    <xf numFmtId="0" fontId="5" fillId="0" borderId="0" xfId="0" applyFont="1" applyAlignment="1">
      <alignment horizontal="justify" vertical="center"/>
    </xf>
    <xf numFmtId="0" fontId="6" fillId="0" borderId="1" xfId="0" applyFont="1" applyBorder="1" applyAlignment="1">
      <alignment wrapText="1"/>
    </xf>
    <xf numFmtId="0" fontId="6" fillId="0" borderId="0" xfId="0" applyFont="1" applyAlignment="1">
      <alignment wrapText="1"/>
    </xf>
    <xf numFmtId="0" fontId="7" fillId="0" borderId="0" xfId="0" applyFont="1" applyAlignment="1">
      <alignment horizontal="center" vertical="top"/>
    </xf>
    <xf numFmtId="0" fontId="8" fillId="0" borderId="0" xfId="0" applyFont="1" applyAlignment="1">
      <alignment horizontal="center" vertical="top"/>
    </xf>
    <xf numFmtId="0" fontId="7" fillId="0" borderId="4" xfId="0" applyFont="1" applyBorder="1" applyAlignment="1">
      <alignment horizontal="center" vertical="top"/>
    </xf>
    <xf numFmtId="0" fontId="3" fillId="0" borderId="0" xfId="0" applyFont="1" applyAlignment="1">
      <alignment vertical="center" wrapText="1"/>
    </xf>
    <xf numFmtId="0" fontId="3" fillId="0" borderId="0" xfId="0" applyFont="1" applyAlignment="1">
      <alignment vertical="top" wrapText="1"/>
    </xf>
    <xf numFmtId="0" fontId="7" fillId="0" borderId="0" xfId="0" applyFont="1" applyAlignment="1">
      <alignment horizontal="center" vertical="top"/>
    </xf>
    <xf numFmtId="0" fontId="6" fillId="0" borderId="0" xfId="0" applyFont="1"/>
    <xf numFmtId="0" fontId="6" fillId="0" borderId="0" xfId="0" applyFont="1" applyAlignment="1">
      <alignment horizontal="center"/>
    </xf>
    <xf numFmtId="0" fontId="3" fillId="0" borderId="0" xfId="0" applyFont="1" applyAlignment="1">
      <alignment horizontal="left"/>
    </xf>
    <xf numFmtId="0" fontId="11" fillId="0" borderId="0" xfId="0" applyFont="1"/>
    <xf numFmtId="0" fontId="4" fillId="0" borderId="0" xfId="0" applyFont="1"/>
    <xf numFmtId="0" fontId="6" fillId="0" borderId="0" xfId="0" applyFont="1"/>
    <xf numFmtId="0" fontId="12" fillId="0" borderId="0" xfId="0" applyFont="1"/>
    <xf numFmtId="0" fontId="9" fillId="0" borderId="0" xfId="0" applyFont="1"/>
    <xf numFmtId="0" fontId="13" fillId="0" borderId="0" xfId="0" applyFont="1"/>
    <xf numFmtId="0" fontId="9" fillId="0" borderId="0" xfId="0" applyFont="1" applyAlignment="1">
      <alignment horizontal="center" vertical="center"/>
    </xf>
    <xf numFmtId="0" fontId="3" fillId="0" borderId="0" xfId="0" applyFont="1" applyAlignment="1">
      <alignment horizontal="center" vertical="top"/>
    </xf>
    <xf numFmtId="0" fontId="3" fillId="0" borderId="0" xfId="0" applyFont="1"/>
    <xf numFmtId="0" fontId="3" fillId="0" borderId="0" xfId="0" applyFont="1"/>
    <xf numFmtId="0" fontId="14" fillId="0" borderId="0" xfId="0" applyFont="1" applyAlignment="1">
      <alignment horizontal="center" vertical="center" wrapText="1"/>
    </xf>
    <xf numFmtId="164" fontId="3" fillId="0" borderId="0" xfId="0" applyNumberFormat="1" applyFont="1" applyAlignment="1">
      <alignment horizontal="left"/>
    </xf>
    <xf numFmtId="3" fontId="6" fillId="0" borderId="1" xfId="0" applyNumberFormat="1" applyFont="1" applyBorder="1"/>
    <xf numFmtId="0" fontId="3" fillId="0" borderId="0" xfId="0" applyFont="1" applyAlignment="1">
      <alignment horizontal="center"/>
    </xf>
    <xf numFmtId="0" fontId="15" fillId="0" borderId="0" xfId="0" applyFont="1" applyAlignment="1">
      <alignment horizontal="center"/>
    </xf>
    <xf numFmtId="164" fontId="3" fillId="0" borderId="0" xfId="0" applyNumberFormat="1" applyFont="1" applyAlignment="1">
      <alignment horizontal="right"/>
    </xf>
    <xf numFmtId="1" fontId="6" fillId="0" borderId="1" xfId="0" applyNumberFormat="1" applyFont="1" applyBorder="1"/>
    <xf numFmtId="0" fontId="3" fillId="0" borderId="0" xfId="0" applyFont="1" applyAlignment="1">
      <alignment horizontal="right"/>
    </xf>
    <xf numFmtId="3" fontId="6" fillId="0" borderId="9" xfId="0" applyNumberFormat="1" applyFont="1" applyBorder="1"/>
    <xf numFmtId="0" fontId="3" fillId="0" borderId="10" xfId="0" applyFont="1" applyBorder="1" applyAlignment="1">
      <alignment horizontal="right"/>
    </xf>
    <xf numFmtId="0" fontId="6" fillId="0" borderId="5" xfId="0" applyFont="1" applyBorder="1"/>
    <xf numFmtId="0" fontId="6" fillId="0" borderId="1" xfId="0" applyFont="1" applyBorder="1"/>
    <xf numFmtId="0" fontId="3" fillId="0" borderId="4" xfId="0" applyFont="1" applyBorder="1" applyAlignment="1">
      <alignment horizontal="right"/>
    </xf>
    <xf numFmtId="0" fontId="3" fillId="0" borderId="0" xfId="0" applyFont="1" applyAlignment="1">
      <alignment horizontal="right"/>
    </xf>
    <xf numFmtId="3" fontId="6" fillId="0" borderId="11" xfId="0" applyNumberFormat="1" applyFont="1" applyBorder="1" applyAlignment="1" applyProtection="1">
      <alignment horizontal="left"/>
      <protection locked="0"/>
    </xf>
    <xf numFmtId="3" fontId="6" fillId="0" borderId="3" xfId="0" applyNumberFormat="1" applyFont="1" applyBorder="1" applyAlignment="1">
      <alignment horizontal="left"/>
    </xf>
    <xf numFmtId="3" fontId="6" fillId="0" borderId="1" xfId="0" applyNumberFormat="1" applyFont="1" applyBorder="1" applyAlignment="1">
      <alignment horizontal="left"/>
    </xf>
    <xf numFmtId="0" fontId="5" fillId="0" borderId="8" xfId="0" applyFont="1" applyBorder="1"/>
    <xf numFmtId="0" fontId="5" fillId="0" borderId="8" xfId="0" applyFont="1" applyBorder="1" applyAlignment="1">
      <alignment horizontal="center"/>
    </xf>
    <xf numFmtId="0" fontId="6" fillId="0" borderId="8" xfId="0" applyFont="1" applyBorder="1" applyAlignment="1">
      <alignment horizontal="center"/>
    </xf>
    <xf numFmtId="164" fontId="3" fillId="0" borderId="8" xfId="0" applyNumberFormat="1" applyFont="1" applyBorder="1" applyAlignment="1">
      <alignment horizontal="right"/>
    </xf>
    <xf numFmtId="0" fontId="6" fillId="0" borderId="0" xfId="0" applyFont="1" applyAlignment="1">
      <alignment horizontal="center" vertical="center"/>
    </xf>
    <xf numFmtId="49" fontId="10" fillId="0" borderId="1" xfId="0"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0" fontId="16" fillId="0" borderId="1" xfId="0" applyFont="1" applyBorder="1" applyAlignment="1">
      <alignment vertical="top" wrapText="1"/>
    </xf>
    <xf numFmtId="0" fontId="16" fillId="0" borderId="3" xfId="0" applyFont="1" applyBorder="1" applyAlignment="1">
      <alignment vertical="top" wrapText="1"/>
    </xf>
    <xf numFmtId="0" fontId="16" fillId="0" borderId="6" xfId="0" applyFont="1" applyBorder="1" applyAlignment="1">
      <alignment vertical="top" wrapText="1"/>
    </xf>
    <xf numFmtId="0" fontId="16" fillId="0" borderId="3" xfId="0" applyFont="1" applyBorder="1" applyAlignment="1">
      <alignment horizontal="center" vertical="top" wrapText="1"/>
    </xf>
    <xf numFmtId="2" fontId="6" fillId="2" borderId="3" xfId="0" applyNumberFormat="1" applyFont="1" applyFill="1" applyBorder="1" applyAlignment="1">
      <alignment horizontal="right" vertical="center" wrapText="1"/>
    </xf>
    <xf numFmtId="2" fontId="6" fillId="2" borderId="1" xfId="0" applyNumberFormat="1" applyFont="1" applyFill="1" applyBorder="1" applyAlignment="1">
      <alignment horizontal="right" vertical="center" wrapText="1"/>
    </xf>
    <xf numFmtId="0" fontId="16" fillId="0" borderId="0" xfId="0" applyFont="1"/>
    <xf numFmtId="0" fontId="16" fillId="0" borderId="2" xfId="0" applyFont="1" applyBorder="1" applyAlignment="1">
      <alignment vertical="top" wrapText="1"/>
    </xf>
    <xf numFmtId="0" fontId="6" fillId="0" borderId="2" xfId="0" applyFont="1" applyBorder="1" applyAlignment="1">
      <alignment vertical="top" wrapText="1"/>
    </xf>
    <xf numFmtId="0" fontId="6" fillId="0" borderId="8" xfId="0" applyFont="1" applyBorder="1" applyAlignment="1">
      <alignment vertical="top" wrapText="1"/>
    </xf>
    <xf numFmtId="0" fontId="6" fillId="0" borderId="11" xfId="0" applyFont="1" applyBorder="1" applyAlignment="1">
      <alignment vertical="top" wrapText="1"/>
    </xf>
    <xf numFmtId="0" fontId="6" fillId="0" borderId="2" xfId="0" applyFont="1" applyBorder="1" applyAlignment="1">
      <alignment horizontal="center" vertical="top" wrapText="1"/>
    </xf>
    <xf numFmtId="0" fontId="16" fillId="0" borderId="8" xfId="0" applyFont="1" applyBorder="1" applyAlignment="1">
      <alignment vertical="top" wrapText="1"/>
    </xf>
    <xf numFmtId="2" fontId="6" fillId="2" borderId="15" xfId="0" applyNumberFormat="1" applyFont="1" applyFill="1" applyBorder="1" applyAlignment="1">
      <alignment horizontal="right" vertical="center" wrapText="1"/>
    </xf>
    <xf numFmtId="2" fontId="6" fillId="2" borderId="10" xfId="0" applyNumberFormat="1" applyFont="1" applyFill="1" applyBorder="1" applyAlignment="1">
      <alignment horizontal="right" vertical="center" wrapText="1"/>
    </xf>
    <xf numFmtId="0" fontId="6" fillId="0" borderId="1" xfId="0" applyFont="1" applyBorder="1" applyAlignment="1">
      <alignment vertical="top" wrapText="1"/>
    </xf>
    <xf numFmtId="0" fontId="6" fillId="0" borderId="3" xfId="0" applyFont="1" applyBorder="1" applyAlignment="1">
      <alignment vertical="top" wrapText="1"/>
    </xf>
    <xf numFmtId="0" fontId="6" fillId="0" borderId="6" xfId="0" applyFont="1" applyBorder="1" applyAlignment="1">
      <alignment vertical="top" wrapText="1"/>
    </xf>
    <xf numFmtId="0" fontId="6" fillId="0" borderId="3" xfId="0" applyFont="1" applyBorder="1" applyAlignment="1">
      <alignment horizontal="center" vertical="top" wrapText="1"/>
    </xf>
    <xf numFmtId="0" fontId="6" fillId="0" borderId="5" xfId="0" applyFont="1" applyBorder="1" applyAlignment="1">
      <alignment vertical="top" wrapText="1"/>
    </xf>
    <xf numFmtId="2" fontId="6" fillId="0" borderId="2" xfId="0" applyNumberFormat="1" applyFont="1" applyBorder="1" applyAlignment="1">
      <alignment horizontal="right" vertical="center" wrapText="1"/>
    </xf>
    <xf numFmtId="2" fontId="6" fillId="0" borderId="1" xfId="0" applyNumberFormat="1" applyFont="1" applyBorder="1" applyAlignment="1">
      <alignment horizontal="right" vertical="center" wrapText="1"/>
    </xf>
    <xf numFmtId="2" fontId="6" fillId="0" borderId="3" xfId="0" applyNumberFormat="1" applyFont="1" applyBorder="1" applyAlignment="1">
      <alignment horizontal="right" vertical="center" wrapText="1"/>
    </xf>
    <xf numFmtId="0" fontId="16" fillId="0" borderId="14" xfId="0" applyFont="1" applyBorder="1" applyAlignment="1">
      <alignment vertical="top" wrapText="1"/>
    </xf>
    <xf numFmtId="0" fontId="16" fillId="0" borderId="11" xfId="0" applyFont="1" applyBorder="1" applyAlignment="1">
      <alignment vertical="top" wrapText="1"/>
    </xf>
    <xf numFmtId="2" fontId="6" fillId="2" borderId="2" xfId="0" applyNumberFormat="1" applyFont="1" applyFill="1" applyBorder="1" applyAlignment="1">
      <alignment horizontal="right" vertical="center" wrapText="1"/>
    </xf>
    <xf numFmtId="2" fontId="6" fillId="2" borderId="11" xfId="0" applyNumberFormat="1" applyFont="1" applyFill="1" applyBorder="1" applyAlignment="1">
      <alignment horizontal="right" vertical="center" wrapText="1"/>
    </xf>
    <xf numFmtId="0" fontId="6" fillId="0" borderId="16" xfId="0" applyFont="1" applyBorder="1" applyAlignment="1">
      <alignment vertical="top" wrapText="1"/>
    </xf>
    <xf numFmtId="0" fontId="6" fillId="0" borderId="15" xfId="0" applyFont="1" applyBorder="1" applyAlignment="1">
      <alignment vertical="top" wrapText="1"/>
    </xf>
    <xf numFmtId="0" fontId="6" fillId="0" borderId="10" xfId="0" applyFont="1" applyBorder="1" applyAlignment="1">
      <alignment vertical="top" wrapText="1"/>
    </xf>
    <xf numFmtId="0" fontId="6" fillId="0" borderId="0" xfId="0" applyFont="1" applyAlignment="1">
      <alignment vertical="top" wrapText="1"/>
    </xf>
    <xf numFmtId="0" fontId="6" fillId="0" borderId="10" xfId="0" applyFont="1" applyBorder="1" applyAlignment="1">
      <alignment horizontal="center" vertical="top" wrapText="1"/>
    </xf>
    <xf numFmtId="2" fontId="6" fillId="2" borderId="13" xfId="0" applyNumberFormat="1" applyFont="1" applyFill="1" applyBorder="1" applyAlignment="1">
      <alignment horizontal="right" vertical="center" wrapText="1"/>
    </xf>
    <xf numFmtId="2" fontId="6" fillId="2" borderId="9" xfId="0" applyNumberFormat="1" applyFont="1" applyFill="1" applyBorder="1" applyAlignment="1">
      <alignment horizontal="right" vertical="center" wrapText="1"/>
    </xf>
    <xf numFmtId="1" fontId="6" fillId="0" borderId="3" xfId="0" applyNumberFormat="1" applyFont="1" applyBorder="1" applyAlignment="1">
      <alignment horizontal="center" vertical="top" wrapText="1"/>
    </xf>
    <xf numFmtId="0" fontId="6" fillId="0" borderId="14" xfId="0" applyFont="1" applyBorder="1" applyAlignment="1">
      <alignment vertical="top" wrapText="1"/>
    </xf>
    <xf numFmtId="0" fontId="6" fillId="0" borderId="9" xfId="0" applyFont="1" applyBorder="1" applyAlignment="1">
      <alignment vertical="top" wrapText="1"/>
    </xf>
    <xf numFmtId="0" fontId="6" fillId="0" borderId="13" xfId="0" applyFont="1" applyBorder="1" applyAlignment="1">
      <alignment vertical="top" wrapText="1"/>
    </xf>
    <xf numFmtId="0" fontId="6" fillId="0" borderId="13" xfId="0" applyFont="1" applyBorder="1" applyAlignment="1">
      <alignment horizontal="center" vertical="top" wrapText="1"/>
    </xf>
    <xf numFmtId="0" fontId="6" fillId="0" borderId="4" xfId="0" applyFont="1" applyBorder="1" applyAlignment="1">
      <alignment vertical="top" wrapText="1"/>
    </xf>
    <xf numFmtId="2" fontId="6" fillId="0" borderId="13" xfId="0" applyNumberFormat="1" applyFont="1" applyBorder="1" applyAlignment="1">
      <alignment horizontal="right" vertical="center" wrapText="1"/>
    </xf>
    <xf numFmtId="0" fontId="6" fillId="0" borderId="6" xfId="0" applyFont="1" applyBorder="1" applyAlignment="1">
      <alignment horizontal="left" vertical="top" wrapText="1"/>
    </xf>
    <xf numFmtId="0" fontId="16" fillId="0" borderId="14" xfId="0" applyFont="1" applyBorder="1" applyAlignment="1">
      <alignment vertical="center" wrapText="1"/>
    </xf>
    <xf numFmtId="0" fontId="16" fillId="0" borderId="11" xfId="0" applyFont="1" applyBorder="1" applyAlignment="1">
      <alignment vertical="center" wrapText="1"/>
    </xf>
    <xf numFmtId="0" fontId="16" fillId="0" borderId="8" xfId="0" applyFont="1" applyBorder="1" applyAlignment="1">
      <alignment vertical="center" wrapText="1"/>
    </xf>
    <xf numFmtId="2" fontId="6" fillId="2" borderId="5" xfId="0" applyNumberFormat="1" applyFont="1" applyFill="1" applyBorder="1" applyAlignment="1">
      <alignment horizontal="right" vertical="center" wrapText="1"/>
    </xf>
    <xf numFmtId="0" fontId="6" fillId="0" borderId="0" xfId="0" applyFont="1" applyAlignment="1">
      <alignment vertical="top"/>
    </xf>
    <xf numFmtId="2" fontId="6" fillId="2" borderId="14" xfId="0" applyNumberFormat="1" applyFont="1" applyFill="1" applyBorder="1" applyAlignment="1">
      <alignment horizontal="right" vertical="center" wrapText="1"/>
    </xf>
    <xf numFmtId="2" fontId="6" fillId="2" borderId="16" xfId="0" applyNumberFormat="1" applyFont="1" applyFill="1" applyBorder="1" applyAlignment="1">
      <alignment horizontal="right" vertical="center" wrapText="1"/>
    </xf>
    <xf numFmtId="0" fontId="16" fillId="0" borderId="5" xfId="0" applyFont="1" applyBorder="1" applyAlignment="1">
      <alignment vertical="top" wrapText="1"/>
    </xf>
    <xf numFmtId="0" fontId="6" fillId="0" borderId="1" xfId="0" applyFont="1" applyBorder="1" applyAlignment="1">
      <alignment horizontal="center" vertical="top" wrapText="1"/>
    </xf>
    <xf numFmtId="0" fontId="16" fillId="0" borderId="1" xfId="0" applyFont="1" applyBorder="1" applyAlignment="1">
      <alignment horizontal="center" vertical="top" wrapText="1"/>
    </xf>
    <xf numFmtId="0" fontId="6" fillId="0" borderId="11" xfId="0" applyFont="1" applyBorder="1" applyAlignment="1">
      <alignment horizontal="center" vertical="top" wrapText="1"/>
    </xf>
    <xf numFmtId="0" fontId="6" fillId="0" borderId="15" xfId="0" applyFont="1" applyBorder="1" applyAlignment="1">
      <alignment horizontal="center" vertical="top" wrapText="1"/>
    </xf>
    <xf numFmtId="0" fontId="16" fillId="0" borderId="6" xfId="0" applyFont="1" applyBorder="1" applyAlignment="1">
      <alignment vertical="center" wrapText="1"/>
    </xf>
    <xf numFmtId="2" fontId="6" fillId="2" borderId="3" xfId="0" applyNumberFormat="1" applyFont="1" applyFill="1" applyBorder="1" applyAlignment="1">
      <alignment horizontal="right" vertical="center"/>
    </xf>
    <xf numFmtId="2" fontId="6" fillId="2" borderId="5" xfId="0" applyNumberFormat="1" applyFont="1" applyFill="1" applyBorder="1" applyAlignment="1">
      <alignment horizontal="right" vertical="center"/>
    </xf>
    <xf numFmtId="2" fontId="6" fillId="2" borderId="1" xfId="0" applyNumberFormat="1" applyFont="1" applyFill="1" applyBorder="1" applyAlignment="1">
      <alignment horizontal="right" vertical="center"/>
    </xf>
    <xf numFmtId="0" fontId="6" fillId="0" borderId="9" xfId="0" applyFont="1" applyBorder="1" applyAlignment="1">
      <alignment horizontal="center" vertical="top" wrapText="1"/>
    </xf>
    <xf numFmtId="2" fontId="6" fillId="2" borderId="12" xfId="0" applyNumberFormat="1" applyFont="1" applyFill="1" applyBorder="1" applyAlignment="1">
      <alignment horizontal="right" vertical="center" wrapText="1"/>
    </xf>
    <xf numFmtId="2" fontId="6" fillId="0" borderId="6" xfId="0" applyNumberFormat="1" applyFont="1" applyBorder="1" applyAlignment="1">
      <alignment horizontal="right" vertical="center" wrapText="1"/>
    </xf>
    <xf numFmtId="2" fontId="6" fillId="0" borderId="11" xfId="0" applyNumberFormat="1" applyFont="1" applyBorder="1" applyAlignment="1">
      <alignment horizontal="right" vertical="center" wrapText="1"/>
    </xf>
    <xf numFmtId="0" fontId="6" fillId="0" borderId="12" xfId="0" applyFont="1" applyBorder="1" applyAlignment="1">
      <alignment vertical="top" wrapText="1"/>
    </xf>
    <xf numFmtId="0" fontId="16" fillId="0" borderId="2" xfId="0" applyFont="1" applyBorder="1" applyAlignment="1">
      <alignment horizontal="center" vertical="top" wrapText="1"/>
    </xf>
    <xf numFmtId="2" fontId="6" fillId="0" borderId="9" xfId="0" applyNumberFormat="1" applyFont="1" applyBorder="1" applyAlignment="1">
      <alignment horizontal="right" vertical="center" wrapText="1"/>
    </xf>
    <xf numFmtId="2" fontId="6" fillId="0" borderId="12" xfId="0" applyNumberFormat="1" applyFont="1" applyBorder="1" applyAlignment="1">
      <alignment horizontal="right" vertical="center" wrapText="1"/>
    </xf>
    <xf numFmtId="2" fontId="6" fillId="0" borderId="15" xfId="0" applyNumberFormat="1" applyFont="1" applyBorder="1" applyAlignment="1">
      <alignment horizontal="right" vertical="center" wrapText="1"/>
    </xf>
    <xf numFmtId="2" fontId="6" fillId="0" borderId="10" xfId="0" applyNumberFormat="1" applyFont="1" applyBorder="1" applyAlignment="1">
      <alignment horizontal="right" vertical="center" wrapText="1"/>
    </xf>
    <xf numFmtId="1" fontId="6" fillId="0" borderId="1" xfId="0" applyNumberFormat="1" applyFont="1" applyBorder="1" applyAlignment="1">
      <alignment horizontal="right" vertical="center" wrapText="1"/>
    </xf>
    <xf numFmtId="0" fontId="6" fillId="0" borderId="8" xfId="0" applyFont="1" applyBorder="1" applyAlignment="1">
      <alignment horizontal="center" vertical="top" wrapText="1"/>
    </xf>
    <xf numFmtId="0" fontId="6" fillId="0" borderId="6" xfId="0" applyFont="1" applyBorder="1" applyAlignment="1">
      <alignment horizontal="center" vertical="top" wrapText="1"/>
    </xf>
    <xf numFmtId="2" fontId="6" fillId="0" borderId="8" xfId="0" applyNumberFormat="1" applyFont="1" applyBorder="1" applyAlignment="1">
      <alignment horizontal="right" vertical="center" wrapText="1"/>
    </xf>
    <xf numFmtId="2" fontId="6" fillId="0" borderId="5" xfId="0" applyNumberFormat="1" applyFont="1" applyBorder="1" applyAlignment="1">
      <alignment horizontal="right" vertical="center" wrapText="1"/>
    </xf>
    <xf numFmtId="164" fontId="6" fillId="3" borderId="2" xfId="0" applyNumberFormat="1" applyFont="1" applyFill="1" applyBorder="1" applyAlignment="1">
      <alignment horizontal="right" vertical="center" wrapText="1"/>
    </xf>
    <xf numFmtId="0" fontId="6" fillId="0" borderId="6" xfId="0" applyFont="1" applyBorder="1" applyAlignment="1">
      <alignment vertical="center" wrapText="1"/>
    </xf>
    <xf numFmtId="0" fontId="17" fillId="0" borderId="13" xfId="0" applyFont="1" applyBorder="1" applyAlignment="1">
      <alignment horizontal="center" vertical="top" wrapText="1"/>
    </xf>
    <xf numFmtId="0" fontId="18" fillId="0" borderId="3" xfId="0" applyFont="1" applyBorder="1" applyAlignment="1">
      <alignment vertical="top" wrapText="1"/>
    </xf>
    <xf numFmtId="0" fontId="18" fillId="0" borderId="3" xfId="0" applyFont="1" applyBorder="1" applyAlignment="1">
      <alignment horizontal="center" vertical="top" wrapText="1"/>
    </xf>
    <xf numFmtId="2" fontId="6" fillId="2" borderId="6" xfId="0" applyNumberFormat="1" applyFont="1" applyFill="1" applyBorder="1" applyAlignment="1">
      <alignment horizontal="right" vertical="center" wrapText="1"/>
    </xf>
    <xf numFmtId="2" fontId="6" fillId="2" borderId="8" xfId="0" applyNumberFormat="1" applyFont="1" applyFill="1" applyBorder="1" applyAlignment="1">
      <alignment horizontal="right" vertical="center" wrapText="1"/>
    </xf>
    <xf numFmtId="164" fontId="6" fillId="4" borderId="3" xfId="0" applyNumberFormat="1" applyFont="1" applyFill="1" applyBorder="1" applyAlignment="1">
      <alignment horizontal="right" vertical="center" wrapText="1"/>
    </xf>
    <xf numFmtId="2" fontId="6" fillId="0" borderId="4" xfId="0" applyNumberFormat="1" applyFont="1" applyBorder="1" applyAlignment="1">
      <alignment horizontal="right" vertical="center" wrapText="1"/>
    </xf>
    <xf numFmtId="2" fontId="6" fillId="2" borderId="4" xfId="0" applyNumberFormat="1" applyFont="1" applyFill="1" applyBorder="1" applyAlignment="1">
      <alignment horizontal="right" vertical="center" wrapText="1"/>
    </xf>
    <xf numFmtId="0" fontId="6" fillId="0" borderId="5" xfId="0" applyFont="1" applyBorder="1"/>
    <xf numFmtId="0" fontId="6" fillId="0" borderId="1" xfId="0" applyFont="1" applyBorder="1"/>
    <xf numFmtId="0" fontId="6" fillId="0" borderId="3" xfId="0" applyFont="1" applyBorder="1"/>
    <xf numFmtId="0" fontId="6" fillId="0" borderId="6" xfId="0" applyFont="1" applyBorder="1"/>
    <xf numFmtId="0" fontId="6" fillId="0" borderId="1" xfId="0" applyFont="1" applyBorder="1" applyAlignment="1">
      <alignment horizontal="center"/>
    </xf>
    <xf numFmtId="0" fontId="16" fillId="0" borderId="6" xfId="0" applyFont="1" applyBorder="1"/>
    <xf numFmtId="164" fontId="6" fillId="0" borderId="4" xfId="0" applyNumberFormat="1" applyFont="1" applyBorder="1" applyAlignment="1">
      <alignment horizontal="right" vertical="center"/>
    </xf>
    <xf numFmtId="164" fontId="6" fillId="0" borderId="0" xfId="0" applyNumberFormat="1" applyFont="1" applyAlignment="1">
      <alignment horizontal="right" vertical="center"/>
    </xf>
    <xf numFmtId="0" fontId="3" fillId="0" borderId="0" xfId="0" applyFont="1" applyAlignment="1">
      <alignment horizontal="center" vertical="center" wrapText="1"/>
    </xf>
    <xf numFmtId="164" fontId="6" fillId="0" borderId="8" xfId="0" applyNumberFormat="1" applyFont="1" applyBorder="1" applyAlignment="1">
      <alignment horizontal="right" vertical="center"/>
    </xf>
    <xf numFmtId="164" fontId="6" fillId="0" borderId="0" xfId="0" applyNumberFormat="1" applyFont="1" applyAlignment="1">
      <alignment horizontal="right" vertical="center"/>
    </xf>
    <xf numFmtId="0" fontId="6" fillId="0" borderId="0" xfId="0" applyFont="1" applyAlignment="1">
      <alignment vertical="center"/>
    </xf>
    <xf numFmtId="0" fontId="6" fillId="0" borderId="0" xfId="0" applyFont="1" applyAlignment="1">
      <alignment horizontal="center"/>
    </xf>
    <xf numFmtId="0" fontId="21" fillId="0" borderId="0" xfId="1" applyFill="1" applyProtection="1"/>
    <xf numFmtId="0" fontId="22" fillId="0" borderId="0" xfId="1" applyFont="1" applyFill="1" applyProtection="1"/>
    <xf numFmtId="2" fontId="24" fillId="0" borderId="18" xfId="1" applyNumberFormat="1" applyFont="1" applyFill="1" applyBorder="1" applyAlignment="1" applyProtection="1">
      <alignment horizontal="right" vertical="center"/>
    </xf>
    <xf numFmtId="0" fontId="22" fillId="0" borderId="18" xfId="1" applyFont="1" applyFill="1" applyBorder="1" applyAlignment="1" applyProtection="1">
      <alignment horizontal="center" vertical="center" wrapText="1"/>
    </xf>
    <xf numFmtId="49" fontId="24" fillId="0" borderId="18" xfId="1" applyNumberFormat="1" applyFont="1" applyFill="1" applyBorder="1" applyAlignment="1" applyProtection="1">
      <alignment horizontal="center" vertical="center"/>
    </xf>
    <xf numFmtId="0" fontId="25" fillId="0" borderId="18" xfId="1" applyFont="1" applyFill="1" applyBorder="1" applyAlignment="1" applyProtection="1">
      <alignment horizontal="right" vertical="center"/>
    </xf>
    <xf numFmtId="2" fontId="22" fillId="0" borderId="18" xfId="1" applyNumberFormat="1" applyFont="1" applyFill="1" applyBorder="1" applyAlignment="1" applyProtection="1">
      <alignment horizontal="right" vertical="center"/>
    </xf>
    <xf numFmtId="49" fontId="22" fillId="0" borderId="18" xfId="1" applyNumberFormat="1" applyFont="1" applyFill="1" applyBorder="1" applyAlignment="1" applyProtection="1">
      <alignment horizontal="center" vertical="center"/>
    </xf>
    <xf numFmtId="0" fontId="21" fillId="0" borderId="18" xfId="1" applyFill="1" applyBorder="1" applyAlignment="1" applyProtection="1">
      <alignment horizontal="right" vertical="center"/>
    </xf>
    <xf numFmtId="0" fontId="22" fillId="0" borderId="18" xfId="1" applyFont="1" applyFill="1" applyBorder="1" applyAlignment="1" applyProtection="1">
      <alignment horizontal="left" vertical="center" wrapText="1"/>
    </xf>
    <xf numFmtId="0" fontId="24" fillId="0" borderId="18" xfId="1" applyFont="1" applyFill="1" applyBorder="1" applyAlignment="1" applyProtection="1">
      <alignment horizontal="left" vertical="center" wrapText="1"/>
    </xf>
    <xf numFmtId="0" fontId="22" fillId="0" borderId="0" xfId="1" applyFont="1" applyFill="1" applyAlignment="1" applyProtection="1">
      <alignment vertical="center" wrapText="1"/>
    </xf>
    <xf numFmtId="14" fontId="24" fillId="0" borderId="0" xfId="1" applyNumberFormat="1" applyFont="1" applyFill="1" applyAlignment="1" applyProtection="1">
      <alignment vertical="center" wrapText="1"/>
    </xf>
    <xf numFmtId="0" fontId="22" fillId="0" borderId="0" xfId="1" applyFont="1" applyFill="1" applyAlignment="1" applyProtection="1">
      <alignment horizontal="center" vertical="center" wrapText="1"/>
    </xf>
    <xf numFmtId="0" fontId="24" fillId="0" borderId="18" xfId="1" applyFont="1" applyFill="1" applyBorder="1" applyAlignment="1" applyProtection="1">
      <alignment horizontal="center" vertical="center" wrapText="1"/>
    </xf>
    <xf numFmtId="0" fontId="24" fillId="0" borderId="18" xfId="1" applyFont="1" applyFill="1" applyBorder="1" applyAlignment="1" applyProtection="1">
      <alignment horizontal="center" vertical="center"/>
    </xf>
    <xf numFmtId="0" fontId="2" fillId="0" borderId="0" xfId="2"/>
    <xf numFmtId="0" fontId="29" fillId="0" borderId="0" xfId="3" applyFont="1"/>
    <xf numFmtId="0" fontId="30" fillId="0" borderId="0" xfId="3" applyFont="1"/>
    <xf numFmtId="0" fontId="31" fillId="0" borderId="0" xfId="3" applyFont="1"/>
    <xf numFmtId="1" fontId="31" fillId="0" borderId="0" xfId="2" applyNumberFormat="1" applyFont="1"/>
    <xf numFmtId="1" fontId="29" fillId="0" borderId="0" xfId="2" applyNumberFormat="1" applyFont="1"/>
    <xf numFmtId="1" fontId="32" fillId="0" borderId="0" xfId="2" applyNumberFormat="1" applyFont="1" applyAlignment="1">
      <alignment vertical="top"/>
    </xf>
    <xf numFmtId="1" fontId="31" fillId="0" borderId="0" xfId="2" applyNumberFormat="1" applyFont="1" applyAlignment="1">
      <alignment vertical="top"/>
    </xf>
    <xf numFmtId="1" fontId="31" fillId="0" borderId="0" xfId="2" applyNumberFormat="1" applyFont="1" applyAlignment="1">
      <alignment vertical="center"/>
    </xf>
    <xf numFmtId="1" fontId="32" fillId="0" borderId="0" xfId="2" applyNumberFormat="1" applyFont="1"/>
    <xf numFmtId="0" fontId="33" fillId="0" borderId="23" xfId="2" applyFont="1" applyBorder="1" applyAlignment="1">
      <alignment horizontal="center"/>
    </xf>
    <xf numFmtId="1" fontId="34" fillId="0" borderId="0" xfId="2" applyNumberFormat="1" applyFont="1"/>
    <xf numFmtId="0" fontId="35" fillId="0" borderId="0" xfId="2" applyFont="1" applyAlignment="1">
      <alignment horizontal="center" vertical="top"/>
    </xf>
    <xf numFmtId="1" fontId="34" fillId="0" borderId="24" xfId="2" applyNumberFormat="1" applyFont="1" applyBorder="1" applyAlignment="1">
      <alignment horizontal="center"/>
    </xf>
    <xf numFmtId="1" fontId="34" fillId="0" borderId="24" xfId="2" applyNumberFormat="1" applyFont="1" applyBorder="1"/>
    <xf numFmtId="0" fontId="34" fillId="0" borderId="24" xfId="2" applyFont="1" applyBorder="1"/>
    <xf numFmtId="1" fontId="34" fillId="0" borderId="0" xfId="2" applyNumberFormat="1" applyFont="1" applyAlignment="1">
      <alignment wrapText="1"/>
    </xf>
    <xf numFmtId="2" fontId="36" fillId="0" borderId="25" xfId="2" applyNumberFormat="1" applyFont="1" applyBorder="1"/>
    <xf numFmtId="1" fontId="37" fillId="0" borderId="25" xfId="2" applyNumberFormat="1" applyFont="1" applyBorder="1"/>
    <xf numFmtId="2" fontId="38" fillId="0" borderId="25" xfId="3" applyNumberFormat="1" applyFont="1" applyBorder="1" applyAlignment="1">
      <alignment horizontal="right" vertical="center"/>
    </xf>
    <xf numFmtId="49" fontId="39" fillId="0" borderId="25" xfId="3" applyNumberFormat="1" applyFont="1" applyBorder="1" applyAlignment="1">
      <alignment horizontal="justify" vertical="center"/>
    </xf>
    <xf numFmtId="2" fontId="29" fillId="0" borderId="25" xfId="3" applyNumberFormat="1" applyFont="1" applyBorder="1"/>
    <xf numFmtId="0" fontId="29" fillId="0" borderId="25" xfId="3" applyFont="1" applyBorder="1"/>
    <xf numFmtId="0" fontId="40" fillId="0" borderId="25" xfId="2" applyFont="1" applyBorder="1" applyAlignment="1">
      <alignment vertical="center" wrapText="1"/>
    </xf>
    <xf numFmtId="2" fontId="38" fillId="0" borderId="25" xfId="3" applyNumberFormat="1" applyFont="1" applyBorder="1" applyAlignment="1">
      <alignment horizontal="justify" vertical="center"/>
    </xf>
    <xf numFmtId="2" fontId="38" fillId="0" borderId="25" xfId="3" applyNumberFormat="1" applyFont="1" applyBorder="1" applyAlignment="1">
      <alignment horizontal="center" vertical="center"/>
    </xf>
    <xf numFmtId="0" fontId="29" fillId="0" borderId="25" xfId="3" applyFont="1" applyBorder="1" applyAlignment="1">
      <alignment wrapText="1"/>
    </xf>
    <xf numFmtId="0" fontId="41" fillId="0" borderId="25" xfId="2" applyFont="1" applyBorder="1" applyAlignment="1">
      <alignment horizontal="center" vertical="center" wrapText="1"/>
    </xf>
    <xf numFmtId="0" fontId="42" fillId="0" borderId="25" xfId="3" applyFont="1" applyBorder="1" applyAlignment="1">
      <alignment horizontal="center" wrapText="1"/>
    </xf>
    <xf numFmtId="0" fontId="42" fillId="0" borderId="25" xfId="3" applyFont="1" applyBorder="1" applyAlignment="1">
      <alignment horizontal="center" vertical="center" wrapText="1"/>
    </xf>
    <xf numFmtId="0" fontId="43" fillId="0" borderId="25" xfId="3" applyFont="1" applyBorder="1" applyAlignment="1">
      <alignment horizontal="center" vertical="center"/>
    </xf>
    <xf numFmtId="0" fontId="36" fillId="0" borderId="0" xfId="3" applyFont="1" applyAlignment="1">
      <alignment horizontal="center" vertical="center"/>
    </xf>
    <xf numFmtId="0" fontId="29" fillId="0" borderId="0" xfId="2" applyFont="1"/>
    <xf numFmtId="0" fontId="44" fillId="0" borderId="0" xfId="3" applyFont="1"/>
    <xf numFmtId="0" fontId="31" fillId="0" borderId="0" xfId="3" applyFont="1" applyAlignment="1">
      <alignment horizontal="center" vertical="top"/>
    </xf>
    <xf numFmtId="0" fontId="45" fillId="0" borderId="0" xfId="2" applyFont="1"/>
    <xf numFmtId="0" fontId="43" fillId="0" borderId="0" xfId="3" applyFont="1"/>
    <xf numFmtId="0" fontId="43" fillId="0" borderId="24" xfId="3" applyFont="1" applyBorder="1" applyAlignment="1">
      <alignment vertical="center"/>
    </xf>
    <xf numFmtId="0" fontId="47" fillId="0" borderId="0" xfId="4" applyFont="1"/>
    <xf numFmtId="0" fontId="48" fillId="0" borderId="0" xfId="4" applyFont="1" applyAlignment="1">
      <alignment horizontal="right"/>
    </xf>
    <xf numFmtId="0" fontId="48" fillId="0" borderId="0" xfId="4" applyFont="1"/>
    <xf numFmtId="0" fontId="48" fillId="0" borderId="0" xfId="4" applyFont="1" applyAlignment="1">
      <alignment horizontal="center"/>
    </xf>
    <xf numFmtId="0" fontId="47" fillId="0" borderId="27" xfId="4" applyFont="1" applyBorder="1" applyAlignment="1">
      <alignment horizontal="center"/>
    </xf>
    <xf numFmtId="2" fontId="49" fillId="0" borderId="0" xfId="4" applyNumberFormat="1" applyFont="1"/>
    <xf numFmtId="0" fontId="48" fillId="0" borderId="26" xfId="4" applyFont="1" applyBorder="1"/>
    <xf numFmtId="2" fontId="49" fillId="5" borderId="25" xfId="4" applyNumberFormat="1" applyFont="1" applyFill="1" applyBorder="1"/>
    <xf numFmtId="0" fontId="48" fillId="0" borderId="25" xfId="4" applyFont="1" applyBorder="1" applyAlignment="1">
      <alignment horizontal="left"/>
    </xf>
    <xf numFmtId="0" fontId="48" fillId="0" borderId="25" xfId="4" applyFont="1" applyBorder="1" applyAlignment="1">
      <alignment horizontal="right"/>
    </xf>
    <xf numFmtId="2" fontId="49" fillId="0" borderId="25" xfId="4" applyNumberFormat="1" applyFont="1" applyBorder="1"/>
    <xf numFmtId="2" fontId="50" fillId="0" borderId="25" xfId="4" applyNumberFormat="1" applyFont="1" applyBorder="1"/>
    <xf numFmtId="0" fontId="49" fillId="0" borderId="25" xfId="4" applyFont="1" applyBorder="1"/>
    <xf numFmtId="0" fontId="48" fillId="0" borderId="25" xfId="4" applyFont="1" applyBorder="1"/>
    <xf numFmtId="2" fontId="51" fillId="0" borderId="25" xfId="4" applyNumberFormat="1" applyFont="1" applyBorder="1"/>
    <xf numFmtId="2" fontId="51" fillId="5" borderId="25" xfId="4" applyNumberFormat="1" applyFont="1" applyFill="1" applyBorder="1"/>
    <xf numFmtId="0" fontId="51" fillId="0" borderId="25" xfId="4" applyFont="1" applyBorder="1"/>
    <xf numFmtId="0" fontId="52" fillId="0" borderId="25" xfId="4" applyFont="1" applyBorder="1"/>
    <xf numFmtId="2" fontId="53" fillId="0" borderId="25" xfId="4" applyNumberFormat="1" applyFont="1" applyBorder="1"/>
    <xf numFmtId="0" fontId="49" fillId="0" borderId="25" xfId="5" applyFont="1" applyBorder="1" applyAlignment="1">
      <alignment vertical="top" wrapText="1"/>
    </xf>
    <xf numFmtId="0" fontId="50" fillId="0" borderId="25" xfId="4" applyFont="1" applyBorder="1"/>
    <xf numFmtId="0" fontId="53" fillId="0" borderId="25" xfId="4" applyFont="1" applyBorder="1"/>
    <xf numFmtId="0" fontId="49" fillId="0" borderId="25" xfId="5" applyFont="1" applyBorder="1" applyAlignment="1">
      <alignment horizontal="left" vertical="top" wrapText="1"/>
    </xf>
    <xf numFmtId="0" fontId="48" fillId="0" borderId="25" xfId="4" applyFont="1" applyBorder="1" applyAlignment="1">
      <alignment horizontal="center"/>
    </xf>
    <xf numFmtId="0" fontId="48" fillId="0" borderId="25" xfId="4" applyFont="1" applyBorder="1" applyAlignment="1">
      <alignment horizontal="center" wrapText="1"/>
    </xf>
    <xf numFmtId="0" fontId="54" fillId="0" borderId="0" xfId="4" applyFont="1"/>
    <xf numFmtId="0" fontId="47" fillId="0" borderId="27" xfId="4" applyFont="1" applyBorder="1"/>
    <xf numFmtId="2" fontId="38" fillId="0" borderId="25" xfId="3" applyNumberFormat="1" applyFont="1" applyBorder="1"/>
    <xf numFmtId="2" fontId="38" fillId="0" borderId="25" xfId="3" applyNumberFormat="1" applyFont="1" applyBorder="1" applyAlignment="1">
      <alignment horizontal="right"/>
    </xf>
    <xf numFmtId="0" fontId="40" fillId="0" borderId="0" xfId="6" applyFont="1" applyProtection="1">
      <protection locked="0"/>
    </xf>
    <xf numFmtId="0" fontId="40" fillId="0" borderId="0" xfId="6" applyFont="1" applyAlignment="1" applyProtection="1">
      <alignment horizontal="left"/>
      <protection locked="0"/>
    </xf>
    <xf numFmtId="0" fontId="48" fillId="0" borderId="0" xfId="6" applyFont="1" applyAlignment="1" applyProtection="1">
      <alignment horizontal="center"/>
      <protection locked="0"/>
    </xf>
    <xf numFmtId="0" fontId="40" fillId="0" borderId="27" xfId="6" applyFont="1" applyBorder="1" applyAlignment="1" applyProtection="1">
      <alignment horizontal="center"/>
      <protection locked="0"/>
    </xf>
    <xf numFmtId="0" fontId="40" fillId="0" borderId="0" xfId="6" applyFont="1" applyAlignment="1" applyProtection="1">
      <alignment horizontal="center"/>
      <protection locked="0"/>
    </xf>
    <xf numFmtId="0" fontId="40" fillId="0" borderId="30" xfId="6" applyFont="1" applyBorder="1" applyAlignment="1">
      <alignment horizontal="center" vertical="center"/>
    </xf>
    <xf numFmtId="2" fontId="40" fillId="0" borderId="33" xfId="6" applyNumberFormat="1" applyFont="1" applyBorder="1" applyAlignment="1">
      <alignment horizontal="center" vertical="center"/>
    </xf>
    <xf numFmtId="2" fontId="40" fillId="0" borderId="30" xfId="6" applyNumberFormat="1" applyFont="1" applyBorder="1" applyAlignment="1">
      <alignment horizontal="center" vertical="center"/>
    </xf>
    <xf numFmtId="2" fontId="40" fillId="0" borderId="34" xfId="6" applyNumberFormat="1" applyFont="1" applyBorder="1" applyAlignment="1">
      <alignment horizontal="center" vertical="center"/>
    </xf>
    <xf numFmtId="2" fontId="40" fillId="0" borderId="35" xfId="6" applyNumberFormat="1" applyFont="1" applyBorder="1" applyAlignment="1" applyProtection="1">
      <alignment horizontal="center" vertical="center"/>
      <protection locked="0"/>
    </xf>
    <xf numFmtId="2" fontId="40" fillId="0" borderId="35" xfId="6" applyNumberFormat="1" applyFont="1" applyBorder="1" applyAlignment="1">
      <alignment horizontal="center" vertical="center"/>
    </xf>
    <xf numFmtId="0" fontId="40" fillId="0" borderId="34" xfId="6" applyFont="1" applyBorder="1" applyAlignment="1" applyProtection="1">
      <alignment horizontal="center" vertical="center" wrapText="1"/>
      <protection locked="0"/>
    </xf>
    <xf numFmtId="2" fontId="40" fillId="0" borderId="25" xfId="6" applyNumberFormat="1" applyFont="1" applyBorder="1" applyAlignment="1">
      <alignment horizontal="center" vertical="center"/>
    </xf>
    <xf numFmtId="2" fontId="40" fillId="0" borderId="30" xfId="6" applyNumberFormat="1" applyFont="1" applyBorder="1" applyAlignment="1" applyProtection="1">
      <alignment horizontal="center" vertical="center"/>
      <protection locked="0"/>
    </xf>
    <xf numFmtId="2" fontId="40" fillId="0" borderId="34" xfId="6" applyNumberFormat="1" applyFont="1" applyBorder="1" applyAlignment="1">
      <alignment horizontal="center" vertical="center" wrapText="1"/>
    </xf>
    <xf numFmtId="2" fontId="40" fillId="0" borderId="33" xfId="6" applyNumberFormat="1" applyFont="1" applyBorder="1" applyAlignment="1" applyProtection="1">
      <alignment horizontal="center" vertical="center"/>
      <protection locked="0"/>
    </xf>
    <xf numFmtId="0" fontId="40" fillId="0" borderId="34" xfId="6" applyFont="1" applyBorder="1" applyAlignment="1" applyProtection="1">
      <alignment horizontal="center" vertical="center"/>
      <protection locked="0"/>
    </xf>
    <xf numFmtId="0" fontId="54" fillId="0" borderId="0" xfId="6" applyFont="1" applyProtection="1">
      <protection locked="0"/>
    </xf>
    <xf numFmtId="0" fontId="48" fillId="0" borderId="0" xfId="6" applyFont="1" applyAlignment="1" applyProtection="1">
      <alignment horizontal="right"/>
      <protection locked="0"/>
    </xf>
    <xf numFmtId="14" fontId="56" fillId="0" borderId="0" xfId="6" applyNumberFormat="1" applyFont="1" applyProtection="1">
      <protection locked="0"/>
    </xf>
    <xf numFmtId="0" fontId="57" fillId="0" borderId="0" xfId="6" applyFont="1" applyProtection="1">
      <protection locked="0"/>
    </xf>
    <xf numFmtId="0" fontId="58" fillId="0" borderId="0" xfId="6" applyFont="1" applyProtection="1">
      <protection locked="0"/>
    </xf>
    <xf numFmtId="0" fontId="54" fillId="0" borderId="0" xfId="6" applyFont="1" applyAlignment="1" applyProtection="1">
      <alignment horizontal="left"/>
      <protection locked="0"/>
    </xf>
    <xf numFmtId="0" fontId="49" fillId="0" borderId="0" xfId="6" applyFont="1" applyAlignment="1" applyProtection="1">
      <alignment horizontal="center"/>
      <protection locked="0"/>
    </xf>
    <xf numFmtId="0" fontId="40" fillId="0" borderId="0" xfId="6" applyFont="1" applyAlignment="1" applyProtection="1">
      <alignment wrapText="1"/>
      <protection locked="0"/>
    </xf>
    <xf numFmtId="0" fontId="56" fillId="0" borderId="0" xfId="4" applyFont="1"/>
    <xf numFmtId="0" fontId="59" fillId="0" borderId="0" xfId="4" applyFont="1"/>
    <xf numFmtId="0" fontId="40" fillId="0" borderId="0" xfId="4" applyFont="1"/>
    <xf numFmtId="0" fontId="40" fillId="0" borderId="0" xfId="4" applyFont="1" applyAlignment="1">
      <alignment horizontal="center" vertical="top"/>
    </xf>
    <xf numFmtId="0" fontId="40" fillId="0" borderId="0" xfId="7" applyFont="1" applyAlignment="1">
      <alignment horizontal="center" vertical="top" wrapText="1"/>
    </xf>
    <xf numFmtId="0" fontId="40" fillId="0" borderId="27" xfId="4" applyFont="1" applyBorder="1"/>
    <xf numFmtId="0" fontId="40" fillId="0" borderId="0" xfId="7" applyFont="1" applyAlignment="1">
      <alignment vertical="top" wrapText="1"/>
    </xf>
    <xf numFmtId="0" fontId="57" fillId="0" borderId="0" xfId="7" applyFont="1"/>
    <xf numFmtId="0" fontId="60" fillId="0" borderId="0" xfId="4" applyFont="1"/>
    <xf numFmtId="2" fontId="47" fillId="0" borderId="36" xfId="4" quotePrefix="1" applyNumberFormat="1" applyFont="1" applyBorder="1" applyAlignment="1">
      <alignment horizontal="center"/>
    </xf>
    <xf numFmtId="0" fontId="54" fillId="0" borderId="25" xfId="4" applyFont="1" applyBorder="1" applyAlignment="1">
      <alignment horizontal="right" vertical="center" wrapText="1"/>
    </xf>
    <xf numFmtId="0" fontId="40" fillId="0" borderId="25" xfId="4" applyFont="1" applyBorder="1"/>
    <xf numFmtId="2" fontId="49" fillId="0" borderId="25" xfId="4" applyNumberFormat="1" applyFont="1" applyBorder="1" applyAlignment="1">
      <alignment horizontal="center"/>
    </xf>
    <xf numFmtId="2" fontId="49" fillId="0" borderId="25" xfId="4" quotePrefix="1" applyNumberFormat="1" applyFont="1" applyBorder="1" applyAlignment="1">
      <alignment horizontal="center"/>
    </xf>
    <xf numFmtId="0" fontId="49" fillId="0" borderId="25" xfId="4" applyFont="1" applyBorder="1" applyAlignment="1">
      <alignment horizontal="center" vertical="center"/>
    </xf>
    <xf numFmtId="0" fontId="49" fillId="0" borderId="25" xfId="4" applyFont="1" applyBorder="1" applyAlignment="1">
      <alignment horizontal="left" vertical="center"/>
    </xf>
    <xf numFmtId="2" fontId="49" fillId="0" borderId="25" xfId="4" applyNumberFormat="1" applyFont="1" applyBorder="1" applyAlignment="1">
      <alignment horizontal="center" vertical="center"/>
    </xf>
    <xf numFmtId="2" fontId="49" fillId="0" borderId="25" xfId="4" quotePrefix="1" applyNumberFormat="1" applyFont="1" applyBorder="1" applyAlignment="1">
      <alignment horizontal="center" vertical="center"/>
    </xf>
    <xf numFmtId="0" fontId="49" fillId="0" borderId="25" xfId="4" applyFont="1" applyBorder="1" applyAlignment="1">
      <alignment horizontal="justify" vertical="top" wrapText="1"/>
    </xf>
    <xf numFmtId="0" fontId="48" fillId="0" borderId="25" xfId="4" applyFont="1" applyBorder="1" applyAlignment="1">
      <alignment horizontal="center" vertical="center" wrapText="1"/>
    </xf>
    <xf numFmtId="0" fontId="48" fillId="0" borderId="35" xfId="4" applyFont="1" applyBorder="1" applyAlignment="1">
      <alignment horizontal="center" vertical="center"/>
    </xf>
    <xf numFmtId="0" fontId="61" fillId="0" borderId="32" xfId="4" applyFont="1" applyBorder="1" applyAlignment="1">
      <alignment wrapText="1"/>
    </xf>
    <xf numFmtId="0" fontId="61" fillId="0" borderId="27" xfId="4" applyFont="1" applyBorder="1" applyAlignment="1">
      <alignment wrapText="1"/>
    </xf>
    <xf numFmtId="0" fontId="61" fillId="0" borderId="31" xfId="4" applyFont="1" applyBorder="1" applyAlignment="1">
      <alignment wrapText="1"/>
    </xf>
    <xf numFmtId="0" fontId="45" fillId="0" borderId="0" xfId="4" applyFont="1" applyAlignment="1">
      <alignment horizontal="right"/>
    </xf>
    <xf numFmtId="0" fontId="62" fillId="0" borderId="0" xfId="4" applyFont="1"/>
    <xf numFmtId="0" fontId="40" fillId="0" borderId="0" xfId="4" applyFont="1" applyAlignment="1">
      <alignment horizontal="right"/>
    </xf>
    <xf numFmtId="0" fontId="40" fillId="0" borderId="0" xfId="4" applyFont="1" applyAlignment="1">
      <alignment horizontal="center"/>
    </xf>
    <xf numFmtId="0" fontId="40" fillId="0" borderId="27" xfId="4" applyFont="1" applyBorder="1" applyAlignment="1">
      <alignment horizontal="center"/>
    </xf>
    <xf numFmtId="0" fontId="57" fillId="0" borderId="0" xfId="4" applyFont="1" applyAlignment="1">
      <alignment horizontal="center"/>
    </xf>
    <xf numFmtId="0" fontId="40" fillId="0" borderId="27" xfId="4" applyFont="1" applyBorder="1" applyAlignment="1">
      <alignment horizontal="left"/>
    </xf>
    <xf numFmtId="0" fontId="40" fillId="0" borderId="0" xfId="4" applyFont="1" applyAlignment="1">
      <alignment horizontal="left" wrapText="1"/>
    </xf>
    <xf numFmtId="0" fontId="54" fillId="0" borderId="0" xfId="4" applyFont="1" applyAlignment="1">
      <alignment horizontal="left"/>
    </xf>
    <xf numFmtId="0" fontId="64" fillId="0" borderId="0" xfId="8"/>
    <xf numFmtId="0" fontId="65" fillId="0" borderId="0" xfId="8" applyFont="1"/>
    <xf numFmtId="0" fontId="6" fillId="0" borderId="0" xfId="8" applyFont="1"/>
    <xf numFmtId="0" fontId="6" fillId="0" borderId="0" xfId="8" applyFont="1" applyAlignment="1">
      <alignment horizontal="center"/>
    </xf>
    <xf numFmtId="0" fontId="3" fillId="0" borderId="0" xfId="8" applyFont="1"/>
    <xf numFmtId="0" fontId="3" fillId="0" borderId="40" xfId="8" applyFont="1" applyBorder="1" applyAlignment="1">
      <alignment horizontal="center" vertical="top"/>
    </xf>
    <xf numFmtId="0" fontId="66" fillId="0" borderId="0" xfId="8" applyFont="1" applyAlignment="1">
      <alignment horizontal="center" vertical="center" wrapText="1"/>
    </xf>
    <xf numFmtId="0" fontId="15" fillId="0" borderId="0" xfId="8" applyFont="1" applyAlignment="1">
      <alignment horizontal="center" vertical="center" wrapText="1"/>
    </xf>
    <xf numFmtId="0" fontId="15" fillId="0" borderId="7" xfId="8" applyFont="1" applyBorder="1"/>
    <xf numFmtId="0" fontId="67" fillId="0" borderId="0" xfId="8" applyFont="1"/>
    <xf numFmtId="0" fontId="67" fillId="0" borderId="0" xfId="8" applyFont="1" applyAlignment="1">
      <alignment vertical="top"/>
    </xf>
    <xf numFmtId="0" fontId="15" fillId="0" borderId="0" xfId="8" applyFont="1" applyAlignment="1">
      <alignment vertical="center"/>
    </xf>
    <xf numFmtId="0" fontId="67" fillId="0" borderId="0" xfId="8" applyFont="1" applyAlignment="1">
      <alignment vertical="center"/>
    </xf>
    <xf numFmtId="0" fontId="15" fillId="0" borderId="7" xfId="8" applyFont="1" applyBorder="1" applyAlignment="1">
      <alignment vertical="center"/>
    </xf>
    <xf numFmtId="0" fontId="15" fillId="0" borderId="0" xfId="8" applyFont="1"/>
    <xf numFmtId="0" fontId="15" fillId="0" borderId="0" xfId="8" applyFont="1" applyAlignment="1">
      <alignment vertical="top"/>
    </xf>
    <xf numFmtId="0" fontId="10" fillId="0" borderId="0" xfId="8" applyFont="1" applyAlignment="1">
      <alignment horizontal="center" vertical="center" wrapText="1"/>
    </xf>
    <xf numFmtId="164" fontId="15" fillId="0" borderId="4" xfId="8" applyNumberFormat="1" applyFont="1" applyBorder="1" applyAlignment="1">
      <alignment horizontal="right" vertical="center"/>
    </xf>
    <xf numFmtId="0" fontId="15" fillId="0" borderId="0" xfId="8" applyFont="1" applyAlignment="1">
      <alignment horizontal="center" vertical="center"/>
    </xf>
    <xf numFmtId="0" fontId="10" fillId="0" borderId="0" xfId="8" applyFont="1" applyAlignment="1">
      <alignment horizontal="center" vertical="top" wrapText="1"/>
    </xf>
    <xf numFmtId="0" fontId="15" fillId="0" borderId="0" xfId="8" applyFont="1" applyAlignment="1">
      <alignment horizontal="center" vertical="top"/>
    </xf>
    <xf numFmtId="2" fontId="10" fillId="0" borderId="1" xfId="8" applyNumberFormat="1" applyFont="1" applyBorder="1" applyAlignment="1">
      <alignment horizontal="right" vertical="center"/>
    </xf>
    <xf numFmtId="0" fontId="10" fillId="0" borderId="1" xfId="8" applyFont="1" applyBorder="1" applyAlignment="1">
      <alignment horizontal="center" vertical="center"/>
    </xf>
    <xf numFmtId="0" fontId="10" fillId="0" borderId="1" xfId="8" applyFont="1" applyBorder="1" applyAlignment="1">
      <alignment vertical="center" wrapText="1"/>
    </xf>
    <xf numFmtId="0" fontId="10" fillId="0" borderId="1" xfId="8" applyFont="1" applyBorder="1" applyAlignment="1">
      <alignment horizontal="center" vertical="top"/>
    </xf>
    <xf numFmtId="0" fontId="10" fillId="0" borderId="1" xfId="8" applyFont="1" applyBorder="1" applyAlignment="1">
      <alignment vertical="top" wrapText="1"/>
    </xf>
    <xf numFmtId="1" fontId="10" fillId="0" borderId="1" xfId="8" applyNumberFormat="1" applyFont="1" applyBorder="1" applyAlignment="1">
      <alignment horizontal="center" vertical="top" wrapText="1"/>
    </xf>
    <xf numFmtId="2" fontId="15" fillId="0" borderId="1" xfId="8" applyNumberFormat="1" applyFont="1" applyBorder="1" applyAlignment="1">
      <alignment horizontal="right" vertical="center"/>
    </xf>
    <xf numFmtId="0" fontId="15" fillId="0" borderId="1" xfId="8" applyFont="1" applyBorder="1" applyAlignment="1">
      <alignment horizontal="center" vertical="center"/>
    </xf>
    <xf numFmtId="0" fontId="15" fillId="0" borderId="1" xfId="8" applyFont="1" applyBorder="1" applyAlignment="1">
      <alignment vertical="top" wrapText="1"/>
    </xf>
    <xf numFmtId="1" fontId="15" fillId="0" borderId="1" xfId="8" applyNumberFormat="1" applyFont="1" applyBorder="1" applyAlignment="1">
      <alignment horizontal="center" vertical="top" wrapText="1"/>
    </xf>
    <xf numFmtId="0" fontId="15" fillId="0" borderId="1" xfId="8" applyFont="1" applyBorder="1" applyAlignment="1">
      <alignment vertical="center" wrapText="1"/>
    </xf>
    <xf numFmtId="1" fontId="10" fillId="0" borderId="1" xfId="8" applyNumberFormat="1" applyFont="1" applyBorder="1" applyAlignment="1">
      <alignment horizontal="center" vertical="top"/>
    </xf>
    <xf numFmtId="0" fontId="15" fillId="0" borderId="1" xfId="8" applyFont="1" applyBorder="1" applyAlignment="1">
      <alignment horizontal="center" vertical="top"/>
    </xf>
    <xf numFmtId="0" fontId="15" fillId="6" borderId="1" xfId="8" applyFont="1" applyFill="1" applyBorder="1" applyAlignment="1">
      <alignment vertical="center" wrapText="1"/>
    </xf>
    <xf numFmtId="2" fontId="10" fillId="6" borderId="1" xfId="8" applyNumberFormat="1" applyFont="1" applyFill="1" applyBorder="1" applyAlignment="1">
      <alignment horizontal="right" vertical="center"/>
    </xf>
    <xf numFmtId="0" fontId="10" fillId="0" borderId="1" xfId="8" applyFont="1" applyBorder="1" applyAlignment="1">
      <alignment vertical="center"/>
    </xf>
    <xf numFmtId="0" fontId="10" fillId="0" borderId="1" xfId="8" applyFont="1" applyBorder="1" applyAlignment="1">
      <alignment horizontal="center" vertical="center" wrapText="1"/>
    </xf>
    <xf numFmtId="0" fontId="15" fillId="0" borderId="0" xfId="8" applyFont="1" applyAlignment="1">
      <alignment horizontal="right"/>
    </xf>
    <xf numFmtId="0" fontId="66" fillId="0" borderId="0" xfId="8" applyFont="1"/>
    <xf numFmtId="0" fontId="15" fillId="0" borderId="0" xfId="8" applyFont="1" applyAlignment="1">
      <alignment horizontal="center"/>
    </xf>
    <xf numFmtId="0" fontId="15" fillId="0" borderId="8" xfId="8" applyFont="1" applyBorder="1" applyAlignment="1">
      <alignment horizontal="center"/>
    </xf>
    <xf numFmtId="0" fontId="66" fillId="0" borderId="0" xfId="8" applyFont="1" applyAlignment="1">
      <alignment horizontal="right"/>
    </xf>
    <xf numFmtId="0" fontId="66" fillId="0" borderId="1" xfId="8" applyFont="1" applyBorder="1"/>
    <xf numFmtId="164" fontId="15" fillId="0" borderId="0" xfId="8" applyNumberFormat="1" applyFont="1" applyAlignment="1">
      <alignment horizontal="right" vertical="center"/>
    </xf>
    <xf numFmtId="0" fontId="10" fillId="0" borderId="0" xfId="8" applyFont="1" applyAlignment="1">
      <alignment horizontal="center"/>
    </xf>
    <xf numFmtId="164" fontId="15" fillId="0" borderId="0" xfId="8" applyNumberFormat="1" applyFont="1" applyAlignment="1">
      <alignment horizontal="center"/>
    </xf>
    <xf numFmtId="164" fontId="66" fillId="0" borderId="0" xfId="8" applyNumberFormat="1" applyFont="1" applyAlignment="1">
      <alignment vertical="center"/>
    </xf>
    <xf numFmtId="0" fontId="66" fillId="0" borderId="0" xfId="8" applyFont="1" applyAlignment="1">
      <alignment horizontal="right" vertical="center"/>
    </xf>
    <xf numFmtId="0" fontId="15" fillId="0" borderId="0" xfId="8" applyFont="1" applyAlignment="1">
      <alignment horizontal="left"/>
    </xf>
    <xf numFmtId="0" fontId="15" fillId="0" borderId="0" xfId="8" applyFont="1" applyAlignment="1">
      <alignment horizontal="center" wrapText="1"/>
    </xf>
    <xf numFmtId="0" fontId="10" fillId="0" borderId="0" xfId="8" applyFont="1" applyAlignment="1">
      <alignment horizontal="center" wrapText="1"/>
    </xf>
    <xf numFmtId="0" fontId="5" fillId="0" borderId="0" xfId="8" applyFont="1"/>
    <xf numFmtId="0" fontId="65" fillId="0" borderId="0" xfId="8" applyFont="1" applyAlignment="1">
      <alignment horizontal="left"/>
    </xf>
    <xf numFmtId="0" fontId="6" fillId="0" borderId="0" xfId="8" applyFont="1" applyAlignment="1">
      <alignment horizontal="left"/>
    </xf>
    <xf numFmtId="0" fontId="22" fillId="0" borderId="18" xfId="1" applyFont="1" applyFill="1" applyBorder="1" applyAlignment="1" applyProtection="1">
      <alignment horizontal="left" vertical="center" wrapText="1"/>
    </xf>
    <xf numFmtId="0" fontId="25" fillId="0" borderId="18" xfId="1" applyFont="1" applyFill="1" applyBorder="1" applyAlignment="1" applyProtection="1">
      <alignment horizontal="right" vertical="center"/>
    </xf>
    <xf numFmtId="49" fontId="24" fillId="0" borderId="18" xfId="1" applyNumberFormat="1" applyFont="1" applyFill="1" applyBorder="1" applyAlignment="1" applyProtection="1">
      <alignment horizontal="center" vertical="center"/>
    </xf>
    <xf numFmtId="0" fontId="49" fillId="0" borderId="0" xfId="9" applyFont="1"/>
    <xf numFmtId="0" fontId="49" fillId="0" borderId="0" xfId="9" applyFont="1" applyProtection="1">
      <protection locked="0"/>
    </xf>
    <xf numFmtId="0" fontId="40" fillId="0" borderId="0" xfId="9" applyFont="1" applyAlignment="1" applyProtection="1">
      <alignment horizontal="center"/>
      <protection locked="0"/>
    </xf>
    <xf numFmtId="0" fontId="68" fillId="0" borderId="0" xfId="9" applyFont="1" applyAlignment="1" applyProtection="1">
      <alignment horizontal="center"/>
      <protection locked="0"/>
    </xf>
    <xf numFmtId="0" fontId="68" fillId="0" borderId="0" xfId="9" applyFont="1" applyProtection="1">
      <protection locked="0"/>
    </xf>
    <xf numFmtId="0" fontId="40" fillId="0" borderId="0" xfId="9" applyFont="1" applyAlignment="1" applyProtection="1">
      <alignment wrapText="1"/>
      <protection locked="0"/>
    </xf>
    <xf numFmtId="0" fontId="49" fillId="0" borderId="27" xfId="9" applyFont="1" applyBorder="1" applyProtection="1">
      <protection locked="0"/>
    </xf>
    <xf numFmtId="0" fontId="40" fillId="0" borderId="0" xfId="9" applyFont="1" applyProtection="1">
      <protection locked="0"/>
    </xf>
    <xf numFmtId="4" fontId="39" fillId="7" borderId="41" xfId="9" applyNumberFormat="1" applyFont="1" applyFill="1" applyBorder="1" applyAlignment="1">
      <alignment horizontal="right" wrapText="1"/>
    </xf>
    <xf numFmtId="0" fontId="49" fillId="7" borderId="42" xfId="9" applyFont="1" applyFill="1" applyBorder="1"/>
    <xf numFmtId="0" fontId="49" fillId="7" borderId="43" xfId="9" applyFont="1" applyFill="1" applyBorder="1"/>
    <xf numFmtId="0" fontId="49" fillId="7" borderId="41" xfId="9" applyFont="1" applyFill="1" applyBorder="1"/>
    <xf numFmtId="0" fontId="70" fillId="7" borderId="44" xfId="9" applyFont="1" applyFill="1" applyBorder="1" applyAlignment="1" applyProtection="1">
      <alignment horizontal="left" wrapText="1"/>
      <protection locked="0"/>
    </xf>
    <xf numFmtId="4" fontId="39" fillId="7" borderId="45" xfId="9" applyNumberFormat="1" applyFont="1" applyFill="1" applyBorder="1" applyAlignment="1">
      <alignment horizontal="right" wrapText="1"/>
    </xf>
    <xf numFmtId="0" fontId="49" fillId="7" borderId="25" xfId="9" applyFont="1" applyFill="1" applyBorder="1"/>
    <xf numFmtId="0" fontId="49" fillId="7" borderId="46" xfId="9" applyFont="1" applyFill="1" applyBorder="1"/>
    <xf numFmtId="0" fontId="49" fillId="7" borderId="45" xfId="9" applyFont="1" applyFill="1" applyBorder="1"/>
    <xf numFmtId="0" fontId="49" fillId="7" borderId="47" xfId="9" applyFont="1" applyFill="1" applyBorder="1"/>
    <xf numFmtId="0" fontId="70" fillId="7" borderId="47" xfId="9" applyFont="1" applyFill="1" applyBorder="1" applyAlignment="1" applyProtection="1">
      <alignment horizontal="left" wrapText="1"/>
      <protection locked="0"/>
    </xf>
    <xf numFmtId="4" fontId="39" fillId="7" borderId="48" xfId="9" applyNumberFormat="1" applyFont="1" applyFill="1" applyBorder="1" applyAlignment="1">
      <alignment horizontal="right" wrapText="1"/>
    </xf>
    <xf numFmtId="0" fontId="49" fillId="7" borderId="28" xfId="9" applyFont="1" applyFill="1" applyBorder="1"/>
    <xf numFmtId="0" fontId="49" fillId="7" borderId="49" xfId="9" applyFont="1" applyFill="1" applyBorder="1"/>
    <xf numFmtId="0" fontId="49" fillId="7" borderId="48" xfId="9" applyFont="1" applyFill="1" applyBorder="1"/>
    <xf numFmtId="0" fontId="49" fillId="7" borderId="50" xfId="9" applyFont="1" applyFill="1" applyBorder="1"/>
    <xf numFmtId="2" fontId="71" fillId="7" borderId="42" xfId="9" applyNumberFormat="1" applyFont="1" applyFill="1" applyBorder="1" applyAlignment="1">
      <alignment horizontal="right" wrapText="1"/>
    </xf>
    <xf numFmtId="2" fontId="71" fillId="7" borderId="43" xfId="9" applyNumberFormat="1" applyFont="1" applyFill="1" applyBorder="1" applyAlignment="1">
      <alignment horizontal="right" wrapText="1"/>
    </xf>
    <xf numFmtId="0" fontId="71" fillId="7" borderId="41" xfId="9" applyFont="1" applyFill="1" applyBorder="1" applyAlignment="1">
      <alignment horizontal="right" wrapText="1"/>
    </xf>
    <xf numFmtId="0" fontId="71" fillId="7" borderId="42" xfId="9" applyFont="1" applyFill="1" applyBorder="1" applyAlignment="1">
      <alignment horizontal="right" wrapText="1"/>
    </xf>
    <xf numFmtId="0" fontId="71" fillId="7" borderId="43" xfId="9" applyFont="1" applyFill="1" applyBorder="1" applyAlignment="1">
      <alignment horizontal="right" wrapText="1"/>
    </xf>
    <xf numFmtId="0" fontId="72" fillId="7" borderId="44" xfId="9" applyFont="1" applyFill="1" applyBorder="1" applyAlignment="1">
      <alignment horizontal="left" wrapText="1"/>
    </xf>
    <xf numFmtId="4" fontId="39" fillId="7" borderId="51" xfId="9" applyNumberFormat="1" applyFont="1" applyFill="1" applyBorder="1" applyAlignment="1">
      <alignment horizontal="right" wrapText="1"/>
    </xf>
    <xf numFmtId="0" fontId="71" fillId="7" borderId="52" xfId="9" applyFont="1" applyFill="1" applyBorder="1" applyAlignment="1">
      <alignment horizontal="right" wrapText="1"/>
    </xf>
    <xf numFmtId="2" fontId="71" fillId="7" borderId="52" xfId="9" applyNumberFormat="1" applyFont="1" applyFill="1" applyBorder="1" applyAlignment="1">
      <alignment horizontal="right" wrapText="1"/>
    </xf>
    <xf numFmtId="2" fontId="71" fillId="7" borderId="53" xfId="9" applyNumberFormat="1" applyFont="1" applyFill="1" applyBorder="1" applyAlignment="1">
      <alignment horizontal="right" wrapText="1"/>
    </xf>
    <xf numFmtId="0" fontId="71" fillId="7" borderId="51" xfId="9" applyFont="1" applyFill="1" applyBorder="1" applyAlignment="1">
      <alignment horizontal="right" wrapText="1"/>
    </xf>
    <xf numFmtId="0" fontId="71" fillId="7" borderId="53" xfId="9" applyFont="1" applyFill="1" applyBorder="1" applyAlignment="1">
      <alignment horizontal="right" wrapText="1"/>
    </xf>
    <xf numFmtId="0" fontId="71" fillId="7" borderId="54" xfId="9" applyFont="1" applyFill="1" applyBorder="1" applyAlignment="1">
      <alignment horizontal="left" wrapText="1"/>
    </xf>
    <xf numFmtId="4" fontId="39" fillId="7" borderId="55" xfId="9" applyNumberFormat="1" applyFont="1" applyFill="1" applyBorder="1" applyAlignment="1">
      <alignment horizontal="right" wrapText="1"/>
    </xf>
    <xf numFmtId="0" fontId="39" fillId="0" borderId="33" xfId="9" applyFont="1" applyBorder="1" applyAlignment="1" applyProtection="1">
      <alignment horizontal="right" wrapText="1"/>
      <protection locked="0"/>
    </xf>
    <xf numFmtId="0" fontId="39" fillId="0" borderId="30" xfId="9" applyFont="1" applyBorder="1" applyAlignment="1" applyProtection="1">
      <alignment horizontal="right" wrapText="1"/>
      <protection locked="0"/>
    </xf>
    <xf numFmtId="0" fontId="39" fillId="0" borderId="56" xfId="9" applyFont="1" applyBorder="1" applyAlignment="1">
      <alignment horizontal="right" wrapText="1"/>
    </xf>
    <xf numFmtId="0" fontId="73" fillId="0" borderId="30" xfId="9" applyFont="1" applyBorder="1" applyAlignment="1" applyProtection="1">
      <alignment horizontal="right" wrapText="1"/>
      <protection locked="0"/>
    </xf>
    <xf numFmtId="0" fontId="39" fillId="0" borderId="56" xfId="9" applyFont="1" applyBorder="1" applyAlignment="1" applyProtection="1">
      <alignment horizontal="right" wrapText="1"/>
      <protection locked="0"/>
    </xf>
    <xf numFmtId="0" fontId="39" fillId="0" borderId="57" xfId="9" applyFont="1" applyBorder="1" applyAlignment="1" applyProtection="1">
      <alignment horizontal="right" wrapText="1"/>
      <protection locked="0"/>
    </xf>
    <xf numFmtId="0" fontId="74" fillId="0" borderId="58" xfId="9" applyFont="1" applyBorder="1" applyAlignment="1">
      <alignment horizontal="left" wrapText="1"/>
    </xf>
    <xf numFmtId="0" fontId="39" fillId="0" borderId="35" xfId="9" applyFont="1" applyBorder="1" applyAlignment="1" applyProtection="1">
      <alignment horizontal="right" wrapText="1"/>
      <protection locked="0"/>
    </xf>
    <xf numFmtId="2" fontId="39" fillId="0" borderId="25" xfId="9" applyNumberFormat="1" applyFont="1" applyBorder="1" applyAlignment="1" applyProtection="1">
      <alignment horizontal="right" wrapText="1"/>
      <protection locked="0"/>
    </xf>
    <xf numFmtId="0" fontId="39" fillId="0" borderId="25" xfId="9" applyFont="1" applyBorder="1" applyAlignment="1" applyProtection="1">
      <alignment horizontal="right" wrapText="1"/>
      <protection locked="0"/>
    </xf>
    <xf numFmtId="2" fontId="39" fillId="0" borderId="46" xfId="9" applyNumberFormat="1" applyFont="1" applyBorder="1" applyAlignment="1">
      <alignment horizontal="right" wrapText="1"/>
    </xf>
    <xf numFmtId="2" fontId="73" fillId="0" borderId="25" xfId="9" applyNumberFormat="1" applyFont="1" applyBorder="1" applyAlignment="1" applyProtection="1">
      <alignment horizontal="right" wrapText="1"/>
      <protection locked="0"/>
    </xf>
    <xf numFmtId="0" fontId="39" fillId="0" borderId="46" xfId="9" applyFont="1" applyBorder="1" applyAlignment="1">
      <alignment horizontal="right" wrapText="1"/>
    </xf>
    <xf numFmtId="0" fontId="39" fillId="0" borderId="59" xfId="9" applyFont="1" applyBorder="1" applyAlignment="1" applyProtection="1">
      <alignment horizontal="right" wrapText="1"/>
      <protection locked="0"/>
    </xf>
    <xf numFmtId="0" fontId="73" fillId="0" borderId="25" xfId="9" applyFont="1" applyBorder="1" applyAlignment="1" applyProtection="1">
      <alignment horizontal="right" wrapText="1"/>
      <protection locked="0"/>
    </xf>
    <xf numFmtId="0" fontId="39" fillId="0" borderId="46" xfId="9" applyFont="1" applyBorder="1" applyAlignment="1" applyProtection="1">
      <alignment horizontal="right" wrapText="1"/>
      <protection locked="0"/>
    </xf>
    <xf numFmtId="0" fontId="39" fillId="0" borderId="47" xfId="9" applyFont="1" applyBorder="1" applyAlignment="1" applyProtection="1">
      <alignment horizontal="left" wrapText="1"/>
      <protection locked="0"/>
    </xf>
    <xf numFmtId="0" fontId="70" fillId="0" borderId="47" xfId="9" applyFont="1" applyBorder="1" applyAlignment="1" applyProtection="1">
      <alignment horizontal="left" wrapText="1"/>
      <protection locked="0"/>
    </xf>
    <xf numFmtId="0" fontId="73" fillId="0" borderId="47" xfId="9" applyFont="1" applyBorder="1" applyAlignment="1" applyProtection="1">
      <alignment horizontal="left" wrapText="1"/>
      <protection locked="0"/>
    </xf>
    <xf numFmtId="0" fontId="75" fillId="0" borderId="47" xfId="9" applyFont="1" applyBorder="1" applyAlignment="1" applyProtection="1">
      <alignment horizontal="left" wrapText="1"/>
      <protection locked="0"/>
    </xf>
    <xf numFmtId="0" fontId="39" fillId="0" borderId="35" xfId="9" applyFont="1" applyBorder="1" applyAlignment="1">
      <alignment horizontal="right" wrapText="1"/>
    </xf>
    <xf numFmtId="0" fontId="39" fillId="0" borderId="25" xfId="9" applyFont="1" applyBorder="1" applyAlignment="1">
      <alignment horizontal="right" wrapText="1"/>
    </xf>
    <xf numFmtId="0" fontId="39" fillId="0" borderId="59" xfId="9" applyFont="1" applyBorder="1" applyAlignment="1">
      <alignment horizontal="right" wrapText="1"/>
    </xf>
    <xf numFmtId="0" fontId="76" fillId="0" borderId="47" xfId="9" applyFont="1" applyBorder="1" applyAlignment="1">
      <alignment horizontal="left" wrapText="1"/>
    </xf>
    <xf numFmtId="2" fontId="39" fillId="0" borderId="59" xfId="9" applyNumberFormat="1" applyFont="1" applyBorder="1" applyAlignment="1">
      <alignment horizontal="right" wrapText="1"/>
    </xf>
    <xf numFmtId="0" fontId="39" fillId="0" borderId="47" xfId="9" applyFont="1" applyBorder="1" applyAlignment="1">
      <alignment horizontal="left" wrapText="1"/>
    </xf>
    <xf numFmtId="2" fontId="39" fillId="0" borderId="25" xfId="9" applyNumberFormat="1" applyFont="1" applyBorder="1" applyAlignment="1">
      <alignment horizontal="right" wrapText="1"/>
    </xf>
    <xf numFmtId="0" fontId="39" fillId="0" borderId="60" xfId="9" applyFont="1" applyBorder="1" applyAlignment="1">
      <alignment horizontal="right" wrapText="1"/>
    </xf>
    <xf numFmtId="0" fontId="48" fillId="0" borderId="47" xfId="9" applyFont="1" applyBorder="1" applyAlignment="1">
      <alignment wrapText="1"/>
    </xf>
    <xf numFmtId="0" fontId="48" fillId="0" borderId="45" xfId="9" applyFont="1" applyBorder="1" applyAlignment="1">
      <alignment horizontal="center" wrapText="1"/>
    </xf>
    <xf numFmtId="0" fontId="48" fillId="0" borderId="35" xfId="9" applyFont="1" applyBorder="1" applyAlignment="1">
      <alignment horizontal="center" wrapText="1"/>
    </xf>
    <xf numFmtId="0" fontId="48" fillId="0" borderId="60" xfId="9" applyFont="1" applyBorder="1" applyAlignment="1">
      <alignment horizontal="center" wrapText="1"/>
    </xf>
    <xf numFmtId="0" fontId="48" fillId="0" borderId="59" xfId="9" applyFont="1" applyBorder="1" applyAlignment="1">
      <alignment horizontal="center" wrapText="1"/>
    </xf>
    <xf numFmtId="0" fontId="48" fillId="0" borderId="25" xfId="9" applyFont="1" applyBorder="1" applyAlignment="1">
      <alignment horizontal="center" wrapText="1"/>
    </xf>
    <xf numFmtId="0" fontId="48" fillId="0" borderId="46" xfId="9" applyFont="1" applyBorder="1" applyAlignment="1">
      <alignment horizontal="center" wrapText="1"/>
    </xf>
    <xf numFmtId="0" fontId="48" fillId="0" borderId="47" xfId="9" applyFont="1" applyBorder="1" applyAlignment="1">
      <alignment horizontal="center" wrapText="1"/>
    </xf>
    <xf numFmtId="0" fontId="48" fillId="0" borderId="59" xfId="9" applyFont="1" applyBorder="1" applyAlignment="1" applyProtection="1">
      <alignment horizontal="center" vertical="center" wrapText="1"/>
      <protection locked="0"/>
    </xf>
    <xf numFmtId="0" fontId="48" fillId="0" borderId="25" xfId="9" applyFont="1" applyBorder="1" applyAlignment="1" applyProtection="1">
      <alignment horizontal="center" vertical="center" wrapText="1"/>
      <protection locked="0"/>
    </xf>
    <xf numFmtId="0" fontId="48" fillId="0" borderId="35" xfId="9" applyFont="1" applyBorder="1" applyAlignment="1" applyProtection="1">
      <alignment horizontal="center" vertical="center" wrapText="1"/>
      <protection locked="0"/>
    </xf>
    <xf numFmtId="0" fontId="48" fillId="0" borderId="46" xfId="9" applyFont="1" applyBorder="1" applyAlignment="1" applyProtection="1">
      <alignment horizontal="center" vertical="center" wrapText="1"/>
      <protection locked="0"/>
    </xf>
    <xf numFmtId="164" fontId="79" fillId="0" borderId="0" xfId="10" applyNumberFormat="1" applyFont="1" applyProtection="1">
      <protection locked="0"/>
    </xf>
    <xf numFmtId="164" fontId="29" fillId="0" borderId="0" xfId="10" applyNumberFormat="1" applyFont="1" applyAlignment="1" applyProtection="1">
      <alignment horizontal="center"/>
      <protection locked="0"/>
    </xf>
    <xf numFmtId="164" fontId="29" fillId="0" borderId="0" xfId="10" applyNumberFormat="1" applyFont="1" applyProtection="1">
      <protection locked="0"/>
    </xf>
    <xf numFmtId="0" fontId="49" fillId="0" borderId="0" xfId="11" applyFont="1" applyProtection="1">
      <protection locked="0"/>
    </xf>
    <xf numFmtId="0" fontId="48" fillId="0" borderId="0" xfId="11" applyFont="1" applyAlignment="1" applyProtection="1">
      <alignment horizontal="center" vertical="center"/>
      <protection locked="0"/>
    </xf>
    <xf numFmtId="0" fontId="49" fillId="0" borderId="0" xfId="11" applyFont="1" applyAlignment="1" applyProtection="1">
      <alignment vertical="center" wrapText="1"/>
      <protection locked="0"/>
    </xf>
    <xf numFmtId="1" fontId="73" fillId="0" borderId="25" xfId="9" applyNumberFormat="1" applyFont="1" applyBorder="1" applyAlignment="1" applyProtection="1">
      <alignment horizontal="center"/>
      <protection locked="0"/>
    </xf>
    <xf numFmtId="0" fontId="40" fillId="0" borderId="25" xfId="9" applyFont="1" applyBorder="1" applyAlignment="1" applyProtection="1">
      <alignment horizontal="center"/>
      <protection locked="0"/>
    </xf>
    <xf numFmtId="164" fontId="29" fillId="0" borderId="0" xfId="10" applyNumberFormat="1" applyFont="1" applyAlignment="1" applyProtection="1">
      <alignment horizontal="left"/>
      <protection locked="0"/>
    </xf>
    <xf numFmtId="0" fontId="40" fillId="0" borderId="0" xfId="9" applyFont="1" applyAlignment="1" applyProtection="1">
      <alignment horizontal="right"/>
      <protection locked="0"/>
    </xf>
    <xf numFmtId="0" fontId="40" fillId="0" borderId="25" xfId="9" applyFont="1" applyBorder="1" applyAlignment="1" applyProtection="1">
      <alignment horizontal="right"/>
      <protection locked="0"/>
    </xf>
    <xf numFmtId="0" fontId="49" fillId="0" borderId="25" xfId="11" applyFont="1" applyBorder="1" applyAlignment="1" applyProtection="1">
      <alignment horizontal="right"/>
      <protection locked="0"/>
    </xf>
    <xf numFmtId="0" fontId="49" fillId="0" borderId="25" xfId="11" applyFont="1" applyBorder="1" applyAlignment="1" applyProtection="1">
      <alignment vertical="center" wrapText="1"/>
      <protection locked="0"/>
    </xf>
    <xf numFmtId="1" fontId="73" fillId="0" borderId="0" xfId="9" applyNumberFormat="1" applyFont="1" applyProtection="1">
      <protection locked="0"/>
    </xf>
    <xf numFmtId="0" fontId="49" fillId="0" borderId="35" xfId="11" applyFont="1" applyBorder="1" applyAlignment="1" applyProtection="1">
      <alignment horizontal="right"/>
      <protection locked="0"/>
    </xf>
    <xf numFmtId="0" fontId="40" fillId="0" borderId="27" xfId="9" applyFont="1" applyBorder="1" applyAlignment="1" applyProtection="1">
      <alignment horizontal="left"/>
      <protection locked="0"/>
    </xf>
    <xf numFmtId="0" fontId="49" fillId="0" borderId="35" xfId="11" applyFont="1" applyBorder="1" applyAlignment="1" applyProtection="1">
      <alignment horizontal="center" vertical="center"/>
      <protection locked="0"/>
    </xf>
    <xf numFmtId="0" fontId="49" fillId="0" borderId="25" xfId="11" applyFont="1" applyBorder="1" applyProtection="1">
      <protection locked="0"/>
    </xf>
    <xf numFmtId="164" fontId="31" fillId="0" borderId="0" xfId="10" applyNumberFormat="1" applyFont="1" applyAlignment="1" applyProtection="1">
      <alignment horizontal="center"/>
      <protection locked="0"/>
    </xf>
    <xf numFmtId="0" fontId="48" fillId="0" borderId="0" xfId="9" applyFont="1" applyProtection="1">
      <protection locked="0"/>
    </xf>
    <xf numFmtId="0" fontId="48" fillId="0" borderId="38" xfId="9" applyFont="1" applyBorder="1" applyProtection="1">
      <protection locked="0"/>
    </xf>
    <xf numFmtId="0" fontId="77" fillId="0" borderId="25" xfId="9" applyFont="1" applyBorder="1" applyAlignment="1" applyProtection="1">
      <alignment vertical="top"/>
      <protection locked="0"/>
    </xf>
    <xf numFmtId="0" fontId="77" fillId="0" borderId="35" xfId="12" applyFont="1" applyBorder="1" applyAlignment="1" applyProtection="1">
      <alignment horizontal="center" vertical="top" wrapText="1"/>
      <protection locked="0"/>
    </xf>
    <xf numFmtId="0" fontId="77" fillId="0" borderId="25" xfId="11" applyFont="1" applyBorder="1" applyAlignment="1" applyProtection="1">
      <alignment horizontal="center" vertical="top" wrapText="1"/>
      <protection locked="0"/>
    </xf>
    <xf numFmtId="0" fontId="51" fillId="0" borderId="25" xfId="12" applyFont="1" applyBorder="1" applyAlignment="1" applyProtection="1">
      <alignment horizontal="center" vertical="center" wrapText="1"/>
      <protection locked="0"/>
    </xf>
    <xf numFmtId="0" fontId="81" fillId="0" borderId="25" xfId="9" applyFont="1" applyBorder="1" applyProtection="1">
      <protection locked="0"/>
    </xf>
    <xf numFmtId="0" fontId="81" fillId="0" borderId="35" xfId="9" applyFont="1" applyBorder="1" applyProtection="1">
      <protection locked="0"/>
    </xf>
    <xf numFmtId="0" fontId="49" fillId="0" borderId="0" xfId="9" applyFont="1" applyAlignment="1" applyProtection="1">
      <alignment horizontal="center"/>
      <protection locked="0"/>
    </xf>
    <xf numFmtId="0" fontId="40" fillId="0" borderId="0" xfId="9" applyFont="1" applyAlignment="1" applyProtection="1">
      <alignment horizontal="left"/>
      <protection locked="0"/>
    </xf>
    <xf numFmtId="0" fontId="82" fillId="0" borderId="0" xfId="13" applyFont="1" applyAlignment="1" applyProtection="1">
      <alignment horizontal="center" vertical="center" wrapText="1"/>
      <protection locked="0"/>
    </xf>
    <xf numFmtId="0" fontId="51" fillId="0" borderId="0" xfId="9" applyFont="1" applyProtection="1">
      <protection locked="0"/>
    </xf>
    <xf numFmtId="0" fontId="49" fillId="0" borderId="0" xfId="9" applyFont="1" applyAlignment="1" applyProtection="1">
      <alignment wrapText="1"/>
      <protection locked="0"/>
    </xf>
    <xf numFmtId="0" fontId="79" fillId="0" borderId="0" xfId="13" applyFont="1" applyProtection="1">
      <protection locked="0"/>
    </xf>
    <xf numFmtId="0" fontId="1" fillId="0" borderId="0" xfId="9"/>
    <xf numFmtId="0" fontId="40" fillId="0" borderId="0" xfId="9" applyFont="1"/>
    <xf numFmtId="0" fontId="40" fillId="0" borderId="0" xfId="9" applyFont="1" applyAlignment="1">
      <alignment horizontal="center"/>
    </xf>
    <xf numFmtId="0" fontId="57" fillId="0" borderId="27" xfId="9" applyFont="1" applyBorder="1" applyAlignment="1">
      <alignment horizontal="center"/>
    </xf>
    <xf numFmtId="0" fontId="58" fillId="0" borderId="25" xfId="9" applyFont="1" applyBorder="1" applyAlignment="1">
      <alignment horizontal="center"/>
    </xf>
    <xf numFmtId="0" fontId="84" fillId="0" borderId="25" xfId="9" applyFont="1" applyBorder="1" applyAlignment="1">
      <alignment horizontal="center"/>
    </xf>
    <xf numFmtId="0" fontId="84" fillId="0" borderId="25" xfId="9" applyFont="1" applyBorder="1"/>
    <xf numFmtId="0" fontId="57" fillId="0" borderId="25" xfId="9" applyFont="1" applyBorder="1"/>
    <xf numFmtId="0" fontId="57" fillId="0" borderId="25" xfId="9" applyFont="1" applyBorder="1" applyAlignment="1">
      <alignment horizontal="center"/>
    </xf>
    <xf numFmtId="0" fontId="58" fillId="0" borderId="25" xfId="9" applyFont="1" applyBorder="1"/>
    <xf numFmtId="0" fontId="54" fillId="0" borderId="25" xfId="9" applyFont="1" applyBorder="1"/>
    <xf numFmtId="0" fontId="58" fillId="0" borderId="0" xfId="9" applyFont="1"/>
    <xf numFmtId="0" fontId="48" fillId="0" borderId="0" xfId="9" applyFont="1"/>
    <xf numFmtId="0" fontId="6" fillId="0" borderId="0" xfId="0" applyFont="1" applyAlignment="1">
      <alignment horizontal="left" vertical="center" wrapText="1"/>
    </xf>
    <xf numFmtId="0" fontId="6" fillId="0" borderId="0" xfId="0" applyFont="1" applyAlignment="1">
      <alignment horizontal="left" vertical="top" wrapText="1"/>
    </xf>
    <xf numFmtId="0" fontId="9" fillId="0" borderId="0" xfId="0" applyFont="1" applyAlignment="1">
      <alignment horizontal="center" wrapText="1"/>
    </xf>
    <xf numFmtId="0" fontId="6" fillId="0" borderId="7" xfId="0" applyFont="1" applyBorder="1" applyAlignment="1">
      <alignment horizontal="center"/>
    </xf>
    <xf numFmtId="0" fontId="3" fillId="0" borderId="0" xfId="0" applyFont="1" applyAlignment="1">
      <alignment horizontal="right"/>
    </xf>
    <xf numFmtId="0" fontId="3" fillId="0" borderId="0" xfId="0" applyFont="1" applyAlignment="1">
      <alignment horizontal="center" vertical="top"/>
    </xf>
    <xf numFmtId="0" fontId="3" fillId="0" borderId="0" xfId="0" applyFont="1"/>
    <xf numFmtId="0" fontId="9" fillId="0" borderId="0" xfId="0" applyFont="1" applyAlignment="1">
      <alignment horizontal="center"/>
    </xf>
    <xf numFmtId="0" fontId="9" fillId="0" borderId="0" xfId="0" applyFont="1" applyAlignment="1">
      <alignment horizontal="center" vertical="center" wrapText="1"/>
    </xf>
    <xf numFmtId="0" fontId="6" fillId="0" borderId="0" xfId="0" applyFont="1" applyAlignment="1">
      <alignment horizontal="center"/>
    </xf>
    <xf numFmtId="0" fontId="3" fillId="0" borderId="0" xfId="0" applyFont="1" applyAlignment="1">
      <alignment horizontal="center"/>
    </xf>
    <xf numFmtId="0" fontId="6" fillId="0" borderId="8" xfId="0" applyFont="1" applyBorder="1"/>
    <xf numFmtId="0" fontId="3" fillId="0" borderId="0" xfId="0" applyFont="1" applyAlignment="1">
      <alignment horizontal="center" vertical="center" wrapText="1"/>
    </xf>
    <xf numFmtId="0" fontId="6" fillId="0" borderId="0" xfId="0" applyFont="1" applyAlignment="1">
      <alignment horizontal="left" wrapText="1"/>
    </xf>
    <xf numFmtId="49" fontId="3" fillId="0" borderId="5" xfId="0" applyNumberFormat="1" applyFont="1" applyBorder="1" applyAlignment="1">
      <alignment horizontal="center" vertical="center"/>
    </xf>
    <xf numFmtId="49" fontId="3" fillId="0" borderId="6" xfId="0" applyNumberFormat="1" applyFont="1" applyBorder="1" applyAlignment="1">
      <alignment horizontal="center" vertical="center"/>
    </xf>
    <xf numFmtId="49" fontId="3" fillId="0" borderId="3" xfId="0" applyNumberFormat="1" applyFont="1" applyBorder="1" applyAlignment="1">
      <alignment horizontal="center" vertical="center"/>
    </xf>
    <xf numFmtId="0" fontId="7" fillId="0" borderId="0" xfId="0" applyFont="1" applyAlignment="1">
      <alignment horizontal="center" vertical="top"/>
    </xf>
    <xf numFmtId="0" fontId="3" fillId="0" borderId="0" xfId="0" applyFont="1" applyAlignment="1">
      <alignment horizontal="left" vertical="top" wrapText="1"/>
    </xf>
    <xf numFmtId="49" fontId="10" fillId="0" borderId="12" xfId="0" applyNumberFormat="1" applyFont="1" applyBorder="1" applyAlignment="1">
      <alignment horizontal="left" vertical="center" wrapText="1"/>
    </xf>
    <xf numFmtId="0" fontId="15" fillId="0" borderId="4" xfId="0" applyFont="1" applyBorder="1" applyAlignment="1">
      <alignment horizontal="left" vertical="center" wrapText="1"/>
    </xf>
    <xf numFmtId="0" fontId="15" fillId="0" borderId="14" xfId="0" applyFont="1" applyBorder="1" applyAlignment="1">
      <alignment horizontal="left" vertical="center" wrapText="1"/>
    </xf>
    <xf numFmtId="0" fontId="15" fillId="0" borderId="8" xfId="0" applyFont="1" applyBorder="1" applyAlignment="1">
      <alignment horizontal="left" vertical="center" wrapText="1"/>
    </xf>
    <xf numFmtId="0" fontId="10" fillId="0" borderId="9" xfId="0" applyFont="1" applyBorder="1" applyAlignment="1">
      <alignment horizontal="center" vertical="center"/>
    </xf>
    <xf numFmtId="0" fontId="15" fillId="0" borderId="11" xfId="0" applyFont="1" applyBorder="1" applyAlignment="1">
      <alignment horizontal="center"/>
    </xf>
    <xf numFmtId="0" fontId="10" fillId="0" borderId="13"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5" xfId="0" applyFont="1" applyBorder="1" applyAlignment="1">
      <alignment horizontal="center" wrapText="1"/>
    </xf>
    <xf numFmtId="0" fontId="10" fillId="0" borderId="3" xfId="0" applyFont="1" applyBorder="1" applyAlignment="1">
      <alignment horizontal="center" wrapText="1"/>
    </xf>
    <xf numFmtId="164" fontId="10" fillId="0" borderId="9" xfId="0" applyNumberFormat="1" applyFont="1" applyBorder="1" applyAlignment="1">
      <alignment horizontal="center" vertical="center" wrapText="1"/>
    </xf>
    <xf numFmtId="0" fontId="15" fillId="0" borderId="11" xfId="0" applyFont="1" applyBorder="1" applyAlignment="1">
      <alignment horizontal="center" wrapText="1"/>
    </xf>
    <xf numFmtId="164" fontId="10" fillId="0" borderId="13" xfId="0" applyNumberFormat="1" applyFont="1" applyBorder="1" applyAlignment="1">
      <alignment horizontal="center" vertical="center" wrapText="1"/>
    </xf>
    <xf numFmtId="0" fontId="15" fillId="0" borderId="2" xfId="0" applyFont="1" applyBorder="1" applyAlignment="1">
      <alignment wrapText="1"/>
    </xf>
    <xf numFmtId="164" fontId="6" fillId="0" borderId="0" xfId="0" applyNumberFormat="1" applyFont="1" applyAlignment="1">
      <alignment horizontal="right" vertical="center"/>
    </xf>
    <xf numFmtId="0" fontId="6" fillId="0" borderId="0" xfId="0" applyFont="1" applyAlignment="1">
      <alignment horizontal="right"/>
    </xf>
    <xf numFmtId="0" fontId="6" fillId="0" borderId="8" xfId="0" applyFont="1" applyBorder="1" applyAlignment="1">
      <alignment horizontal="right"/>
    </xf>
    <xf numFmtId="0" fontId="3" fillId="0" borderId="0" xfId="0" applyFont="1" applyAlignment="1">
      <alignment horizontal="left" vertical="top"/>
    </xf>
    <xf numFmtId="0" fontId="22" fillId="0" borderId="17" xfId="1" applyFont="1" applyFill="1" applyBorder="1" applyAlignment="1" applyProtection="1">
      <alignment horizontal="center" vertical="center"/>
    </xf>
    <xf numFmtId="0" fontId="23" fillId="0" borderId="0" xfId="1" applyFont="1" applyFill="1" applyAlignment="1" applyProtection="1">
      <alignment horizontal="center"/>
    </xf>
    <xf numFmtId="0" fontId="23" fillId="0" borderId="22" xfId="1" applyFont="1" applyFill="1" applyBorder="1" applyAlignment="1" applyProtection="1">
      <alignment horizontal="center"/>
    </xf>
    <xf numFmtId="0" fontId="22" fillId="0" borderId="18" xfId="1" applyFont="1" applyFill="1" applyBorder="1" applyAlignment="1" applyProtection="1">
      <alignment horizontal="left" vertical="center" wrapText="1"/>
    </xf>
    <xf numFmtId="0" fontId="22" fillId="0" borderId="0" xfId="1" applyFont="1" applyFill="1" applyAlignment="1" applyProtection="1">
      <alignment horizontal="left" vertical="center" wrapText="1"/>
    </xf>
    <xf numFmtId="0" fontId="24" fillId="0" borderId="21" xfId="1" applyFont="1" applyFill="1" applyBorder="1" applyAlignment="1" applyProtection="1">
      <alignment horizontal="center" vertical="center"/>
    </xf>
    <xf numFmtId="0" fontId="24" fillId="0" borderId="20" xfId="1" applyFont="1" applyFill="1" applyBorder="1" applyAlignment="1" applyProtection="1">
      <alignment horizontal="center" vertical="center"/>
    </xf>
    <xf numFmtId="0" fontId="24" fillId="0" borderId="19" xfId="1" applyFont="1" applyFill="1" applyBorder="1" applyAlignment="1" applyProtection="1">
      <alignment horizontal="center" vertical="center"/>
    </xf>
    <xf numFmtId="0" fontId="24" fillId="0" borderId="18" xfId="1" applyFont="1" applyFill="1" applyBorder="1" applyAlignment="1" applyProtection="1">
      <alignment horizontal="left" vertical="center" wrapText="1"/>
    </xf>
    <xf numFmtId="0" fontId="25" fillId="0" borderId="18" xfId="1" applyFont="1" applyFill="1" applyBorder="1" applyAlignment="1" applyProtection="1">
      <alignment horizontal="right" vertical="center"/>
    </xf>
    <xf numFmtId="49" fontId="24" fillId="0" borderId="18" xfId="1" applyNumberFormat="1" applyFont="1" applyFill="1" applyBorder="1" applyAlignment="1" applyProtection="1">
      <alignment horizontal="center" vertical="center"/>
    </xf>
    <xf numFmtId="0" fontId="24" fillId="0" borderId="0" xfId="1" applyFont="1" applyFill="1" applyAlignment="1" applyProtection="1">
      <alignment horizontal="center" wrapText="1"/>
    </xf>
    <xf numFmtId="0" fontId="27" fillId="0" borderId="0" xfId="1" applyFont="1" applyFill="1" applyAlignment="1" applyProtection="1">
      <alignment horizontal="center" vertical="center" wrapText="1"/>
    </xf>
    <xf numFmtId="0" fontId="22" fillId="0" borderId="0" xfId="1" applyFont="1" applyFill="1" applyAlignment="1" applyProtection="1">
      <alignment horizontal="center"/>
    </xf>
    <xf numFmtId="0" fontId="22" fillId="0" borderId="0" xfId="1" applyFont="1" applyFill="1" applyAlignment="1" applyProtection="1">
      <alignment horizontal="left"/>
    </xf>
    <xf numFmtId="0" fontId="26" fillId="0" borderId="0" xfId="1" applyFont="1" applyFill="1" applyAlignment="1" applyProtection="1">
      <alignment horizontal="center" vertical="center"/>
    </xf>
    <xf numFmtId="0" fontId="40" fillId="0" borderId="35" xfId="6" applyFont="1" applyBorder="1" applyAlignment="1" applyProtection="1">
      <alignment horizontal="left" wrapText="1"/>
      <protection locked="0"/>
    </xf>
    <xf numFmtId="0" fontId="40" fillId="0" borderId="37" xfId="6" applyFont="1" applyBorder="1" applyAlignment="1" applyProtection="1">
      <alignment horizontal="left" wrapText="1"/>
      <protection locked="0"/>
    </xf>
    <xf numFmtId="0" fontId="40" fillId="0" borderId="36" xfId="6" applyFont="1" applyBorder="1" applyAlignment="1" applyProtection="1">
      <alignment horizontal="left" wrapText="1"/>
      <protection locked="0"/>
    </xf>
    <xf numFmtId="0" fontId="54" fillId="0" borderId="0" xfId="6" applyFont="1" applyAlignment="1" applyProtection="1">
      <alignment horizontal="center"/>
      <protection locked="0"/>
    </xf>
    <xf numFmtId="0" fontId="40" fillId="0" borderId="0" xfId="6" applyFont="1" applyAlignment="1" applyProtection="1">
      <alignment horizontal="left" wrapText="1"/>
      <protection locked="0"/>
    </xf>
    <xf numFmtId="0" fontId="54" fillId="0" borderId="27" xfId="6" applyFont="1" applyBorder="1" applyAlignment="1" applyProtection="1">
      <alignment horizontal="center"/>
      <protection locked="0"/>
    </xf>
    <xf numFmtId="0" fontId="48" fillId="0" borderId="0" xfId="6" applyFont="1" applyAlignment="1" applyProtection="1">
      <alignment horizontal="center"/>
      <protection locked="0"/>
    </xf>
    <xf numFmtId="0" fontId="40" fillId="0" borderId="27" xfId="6" applyFont="1" applyBorder="1" applyAlignment="1" applyProtection="1">
      <alignment horizontal="center"/>
      <protection locked="0"/>
    </xf>
    <xf numFmtId="0" fontId="40" fillId="0" borderId="0" xfId="6" applyFont="1" applyAlignment="1" applyProtection="1">
      <alignment horizontal="right"/>
      <protection locked="0"/>
    </xf>
    <xf numFmtId="0" fontId="58" fillId="0" borderId="0" xfId="6" applyFont="1" applyAlignment="1" applyProtection="1">
      <alignment horizontal="center"/>
      <protection locked="0"/>
    </xf>
    <xf numFmtId="0" fontId="54" fillId="0" borderId="33" xfId="6" applyFont="1" applyBorder="1" applyAlignment="1" applyProtection="1">
      <alignment horizontal="center" vertical="center"/>
      <protection locked="0"/>
    </xf>
    <xf numFmtId="0" fontId="54" fillId="0" borderId="26" xfId="6" applyFont="1" applyBorder="1" applyAlignment="1" applyProtection="1">
      <alignment horizontal="center" vertical="center"/>
      <protection locked="0"/>
    </xf>
    <xf numFmtId="0" fontId="54" fillId="0" borderId="34" xfId="6" applyFont="1" applyBorder="1" applyAlignment="1" applyProtection="1">
      <alignment horizontal="center" vertical="center"/>
      <protection locked="0"/>
    </xf>
    <xf numFmtId="0" fontId="54" fillId="0" borderId="38" xfId="6" applyFont="1" applyBorder="1" applyAlignment="1" applyProtection="1">
      <alignment horizontal="center" vertical="center"/>
      <protection locked="0"/>
    </xf>
    <xf numFmtId="0" fontId="54" fillId="0" borderId="0" xfId="6" applyFont="1" applyAlignment="1" applyProtection="1">
      <alignment horizontal="center" vertical="center"/>
      <protection locked="0"/>
    </xf>
    <xf numFmtId="0" fontId="54" fillId="0" borderId="39" xfId="6" applyFont="1" applyBorder="1" applyAlignment="1" applyProtection="1">
      <alignment horizontal="center" vertical="center"/>
      <protection locked="0"/>
    </xf>
    <xf numFmtId="0" fontId="54" fillId="0" borderId="31" xfId="6" applyFont="1" applyBorder="1" applyAlignment="1" applyProtection="1">
      <alignment horizontal="center" vertical="center"/>
      <protection locked="0"/>
    </xf>
    <xf numFmtId="0" fontId="54" fillId="0" borderId="27" xfId="6" applyFont="1" applyBorder="1" applyAlignment="1" applyProtection="1">
      <alignment horizontal="center" vertical="center"/>
      <protection locked="0"/>
    </xf>
    <xf numFmtId="0" fontId="54" fillId="0" borderId="32" xfId="6" applyFont="1" applyBorder="1" applyAlignment="1" applyProtection="1">
      <alignment horizontal="center" vertical="center"/>
      <protection locked="0"/>
    </xf>
    <xf numFmtId="0" fontId="54" fillId="0" borderId="30" xfId="6" applyFont="1" applyBorder="1" applyAlignment="1" applyProtection="1">
      <alignment horizontal="center" vertical="center" wrapText="1"/>
      <protection locked="0"/>
    </xf>
    <xf numFmtId="0" fontId="54" fillId="0" borderId="29" xfId="6" applyFont="1" applyBorder="1" applyAlignment="1" applyProtection="1">
      <alignment horizontal="center" vertical="center" wrapText="1"/>
      <protection locked="0"/>
    </xf>
    <xf numFmtId="0" fontId="54" fillId="0" borderId="28" xfId="6" applyFont="1" applyBorder="1" applyAlignment="1" applyProtection="1">
      <alignment horizontal="center" vertical="center" wrapText="1"/>
      <protection locked="0"/>
    </xf>
    <xf numFmtId="0" fontId="54" fillId="0" borderId="33" xfId="6" applyFont="1" applyBorder="1" applyAlignment="1" applyProtection="1">
      <alignment horizontal="center" vertical="center" wrapText="1"/>
      <protection locked="0"/>
    </xf>
    <xf numFmtId="0" fontId="54" fillId="0" borderId="26" xfId="6" applyFont="1" applyBorder="1" applyAlignment="1" applyProtection="1">
      <alignment horizontal="center" vertical="center" wrapText="1"/>
      <protection locked="0"/>
    </xf>
    <xf numFmtId="0" fontId="54" fillId="0" borderId="31" xfId="6" applyFont="1" applyBorder="1" applyAlignment="1" applyProtection="1">
      <alignment horizontal="center" vertical="center" wrapText="1"/>
      <protection locked="0"/>
    </xf>
    <xf numFmtId="0" fontId="54" fillId="0" borderId="27" xfId="6" applyFont="1" applyBorder="1" applyAlignment="1" applyProtection="1">
      <alignment horizontal="center" vertical="center" wrapText="1"/>
      <protection locked="0"/>
    </xf>
    <xf numFmtId="0" fontId="54" fillId="0" borderId="38" xfId="6" applyFont="1" applyBorder="1" applyAlignment="1" applyProtection="1">
      <alignment horizontal="center" vertical="center" wrapText="1"/>
      <protection locked="0"/>
    </xf>
    <xf numFmtId="0" fontId="40" fillId="0" borderId="35" xfId="6" applyFont="1" applyBorder="1" applyAlignment="1" applyProtection="1">
      <alignment horizontal="left" vertical="top" wrapText="1"/>
      <protection locked="0"/>
    </xf>
    <xf numFmtId="0" fontId="40" fillId="0" borderId="37" xfId="6" applyFont="1" applyBorder="1" applyAlignment="1" applyProtection="1">
      <alignment horizontal="left" vertical="top" wrapText="1"/>
      <protection locked="0"/>
    </xf>
    <xf numFmtId="0" fontId="40" fillId="0" borderId="36" xfId="6" applyFont="1" applyBorder="1" applyAlignment="1" applyProtection="1">
      <alignment horizontal="left" vertical="top" wrapText="1"/>
      <protection locked="0"/>
    </xf>
    <xf numFmtId="0" fontId="54" fillId="0" borderId="30" xfId="6" applyFont="1" applyBorder="1" applyAlignment="1" applyProtection="1">
      <alignment horizontal="center" vertical="center"/>
      <protection locked="0"/>
    </xf>
    <xf numFmtId="0" fontId="54" fillId="0" borderId="28" xfId="6" applyFont="1" applyBorder="1" applyAlignment="1" applyProtection="1">
      <alignment horizontal="center" vertical="center"/>
      <protection locked="0"/>
    </xf>
    <xf numFmtId="0" fontId="40" fillId="0" borderId="33" xfId="6" applyFont="1" applyBorder="1" applyAlignment="1" applyProtection="1">
      <alignment horizontal="left" wrapText="1"/>
      <protection locked="0"/>
    </xf>
    <xf numFmtId="0" fontId="40" fillId="0" borderId="26" xfId="6" applyFont="1" applyBorder="1" applyAlignment="1" applyProtection="1">
      <alignment horizontal="left"/>
      <protection locked="0"/>
    </xf>
    <xf numFmtId="0" fontId="40" fillId="0" borderId="34" xfId="6" applyFont="1" applyBorder="1" applyAlignment="1" applyProtection="1">
      <alignment horizontal="left"/>
      <protection locked="0"/>
    </xf>
    <xf numFmtId="0" fontId="40" fillId="0" borderId="31" xfId="6" applyFont="1" applyBorder="1" applyAlignment="1" applyProtection="1">
      <alignment horizontal="left"/>
      <protection locked="0"/>
    </xf>
    <xf numFmtId="0" fontId="40" fillId="0" borderId="27" xfId="6" applyFont="1" applyBorder="1" applyAlignment="1" applyProtection="1">
      <alignment horizontal="left"/>
      <protection locked="0"/>
    </xf>
    <xf numFmtId="0" fontId="40" fillId="0" borderId="32" xfId="6" applyFont="1" applyBorder="1" applyAlignment="1" applyProtection="1">
      <alignment horizontal="left"/>
      <protection locked="0"/>
    </xf>
    <xf numFmtId="2" fontId="40" fillId="0" borderId="30" xfId="6" applyNumberFormat="1" applyFont="1" applyBorder="1" applyAlignment="1">
      <alignment horizontal="center" vertical="center"/>
    </xf>
    <xf numFmtId="0" fontId="40" fillId="0" borderId="28" xfId="6" applyFont="1" applyBorder="1" applyAlignment="1">
      <alignment horizontal="center" vertical="center"/>
    </xf>
    <xf numFmtId="0" fontId="40" fillId="0" borderId="30" xfId="6" applyFont="1" applyBorder="1" applyAlignment="1">
      <alignment horizontal="center" vertical="center"/>
    </xf>
    <xf numFmtId="0" fontId="40" fillId="0" borderId="33" xfId="6" applyFont="1" applyBorder="1" applyAlignment="1">
      <alignment horizontal="center" vertical="center"/>
    </xf>
    <xf numFmtId="0" fontId="40" fillId="0" borderId="31" xfId="6" applyFont="1" applyBorder="1" applyAlignment="1">
      <alignment horizontal="center" vertical="center"/>
    </xf>
    <xf numFmtId="0" fontId="40" fillId="0" borderId="0" xfId="4" applyFont="1" applyAlignment="1">
      <alignment horizontal="center"/>
    </xf>
    <xf numFmtId="0" fontId="40" fillId="0" borderId="0" xfId="4" applyFont="1" applyAlignment="1">
      <alignment horizontal="left" wrapText="1"/>
    </xf>
    <xf numFmtId="0" fontId="63" fillId="0" borderId="0" xfId="4" applyFont="1" applyAlignment="1">
      <alignment horizontal="left" wrapText="1"/>
    </xf>
    <xf numFmtId="0" fontId="40" fillId="0" borderId="26" xfId="4" applyFont="1" applyBorder="1" applyAlignment="1">
      <alignment horizontal="center"/>
    </xf>
    <xf numFmtId="0" fontId="58" fillId="0" borderId="0" xfId="4" applyFont="1" applyAlignment="1">
      <alignment horizontal="center" wrapText="1"/>
    </xf>
    <xf numFmtId="0" fontId="48" fillId="0" borderId="25" xfId="4" applyFont="1" applyBorder="1" applyAlignment="1">
      <alignment horizontal="center" vertical="center" wrapText="1"/>
    </xf>
    <xf numFmtId="0" fontId="61" fillId="0" borderId="25" xfId="4" applyFont="1" applyBorder="1" applyAlignment="1">
      <alignment vertical="center" wrapText="1"/>
    </xf>
    <xf numFmtId="0" fontId="54" fillId="0" borderId="35" xfId="4" applyFont="1" applyBorder="1" applyAlignment="1">
      <alignment horizontal="center" vertical="center" wrapText="1"/>
    </xf>
    <xf numFmtId="0" fontId="54" fillId="0" borderId="37" xfId="4" applyFont="1" applyBorder="1" applyAlignment="1">
      <alignment horizontal="center" vertical="center" wrapText="1"/>
    </xf>
    <xf numFmtId="0" fontId="54" fillId="0" borderId="36" xfId="4" applyFont="1" applyBorder="1" applyAlignment="1">
      <alignment horizontal="center" vertical="center" wrapText="1"/>
    </xf>
    <xf numFmtId="0" fontId="61" fillId="0" borderId="25" xfId="4" applyFont="1" applyBorder="1" applyAlignment="1">
      <alignment horizontal="center" vertical="center"/>
    </xf>
    <xf numFmtId="0" fontId="48" fillId="0" borderId="30" xfId="4" applyFont="1" applyBorder="1" applyAlignment="1">
      <alignment horizontal="center" vertical="center" wrapText="1"/>
    </xf>
    <xf numFmtId="0" fontId="48" fillId="0" borderId="28" xfId="4" applyFont="1" applyBorder="1" applyAlignment="1">
      <alignment wrapText="1"/>
    </xf>
    <xf numFmtId="0" fontId="40" fillId="0" borderId="0" xfId="7" applyFont="1" applyAlignment="1">
      <alignment horizontal="center" vertical="top" wrapText="1"/>
    </xf>
    <xf numFmtId="0" fontId="40" fillId="0" borderId="0" xfId="7" applyFont="1" applyAlignment="1">
      <alignment horizontal="center" vertical="top"/>
    </xf>
    <xf numFmtId="0" fontId="57" fillId="0" borderId="27" xfId="7" applyFont="1" applyBorder="1" applyAlignment="1">
      <alignment horizontal="center"/>
    </xf>
    <xf numFmtId="0" fontId="57" fillId="0" borderId="27" xfId="7" applyFont="1" applyBorder="1" applyAlignment="1">
      <alignment horizontal="center" wrapText="1"/>
    </xf>
    <xf numFmtId="0" fontId="57" fillId="0" borderId="27" xfId="7" applyFont="1" applyBorder="1" applyAlignment="1">
      <alignment horizontal="center" vertical="center"/>
    </xf>
    <xf numFmtId="0" fontId="10" fillId="0" borderId="0" xfId="8" applyFont="1" applyAlignment="1">
      <alignment horizontal="center" vertical="center"/>
    </xf>
    <xf numFmtId="0" fontId="15" fillId="0" borderId="0" xfId="8" applyFont="1" applyAlignment="1">
      <alignment horizontal="center" vertical="center"/>
    </xf>
    <xf numFmtId="0" fontId="15" fillId="0" borderId="0" xfId="8" applyFont="1" applyAlignment="1">
      <alignment horizontal="center"/>
    </xf>
    <xf numFmtId="0" fontId="10" fillId="0" borderId="0" xfId="8" applyFont="1" applyAlignment="1">
      <alignment horizontal="center" wrapText="1"/>
    </xf>
    <xf numFmtId="0" fontId="15" fillId="0" borderId="0" xfId="8" applyFont="1" applyAlignment="1">
      <alignment horizontal="center" wrapText="1"/>
    </xf>
    <xf numFmtId="0" fontId="65" fillId="0" borderId="7" xfId="8" applyFont="1" applyBorder="1" applyAlignment="1">
      <alignment horizontal="right"/>
    </xf>
    <xf numFmtId="0" fontId="3" fillId="0" borderId="40" xfId="8" applyFont="1" applyBorder="1" applyAlignment="1">
      <alignment horizontal="center" vertical="top"/>
    </xf>
    <xf numFmtId="2" fontId="10" fillId="0" borderId="1" xfId="8" applyNumberFormat="1" applyFont="1" applyBorder="1" applyAlignment="1">
      <alignment horizontal="center"/>
    </xf>
    <xf numFmtId="0" fontId="15" fillId="0" borderId="1" xfId="8" applyFont="1" applyBorder="1"/>
    <xf numFmtId="0" fontId="10" fillId="0" borderId="1" xfId="8" applyFont="1" applyBorder="1" applyAlignment="1">
      <alignment horizontal="center"/>
    </xf>
    <xf numFmtId="0" fontId="15" fillId="0" borderId="1" xfId="8" applyFont="1" applyBorder="1" applyAlignment="1">
      <alignment horizontal="center"/>
    </xf>
    <xf numFmtId="0" fontId="10" fillId="0" borderId="1" xfId="8" applyFont="1" applyBorder="1" applyAlignment="1">
      <alignment horizontal="center" vertical="center" wrapText="1"/>
    </xf>
    <xf numFmtId="0" fontId="15" fillId="0" borderId="1" xfId="8" applyFont="1" applyBorder="1" applyAlignment="1">
      <alignment horizontal="center" wrapText="1"/>
    </xf>
    <xf numFmtId="0" fontId="10" fillId="0" borderId="0" xfId="8" applyFont="1" applyAlignment="1">
      <alignment horizontal="center"/>
    </xf>
    <xf numFmtId="0" fontId="15" fillId="0" borderId="1" xfId="8" applyFont="1" applyBorder="1" applyAlignment="1">
      <alignment horizontal="center" vertical="center"/>
    </xf>
    <xf numFmtId="0" fontId="15" fillId="0" borderId="0" xfId="8" applyFont="1"/>
    <xf numFmtId="0" fontId="15" fillId="0" borderId="0" xfId="8" applyFont="1" applyAlignment="1">
      <alignment vertical="center"/>
    </xf>
    <xf numFmtId="0" fontId="15" fillId="0" borderId="0" xfId="8" applyFont="1" applyAlignment="1">
      <alignment horizontal="center" vertical="center" wrapText="1"/>
    </xf>
    <xf numFmtId="0" fontId="15" fillId="0" borderId="0" xfId="8" applyFont="1" applyAlignment="1">
      <alignment wrapText="1"/>
    </xf>
    <xf numFmtId="0" fontId="15" fillId="0" borderId="1" xfId="8" applyFont="1" applyBorder="1" applyAlignment="1">
      <alignment horizontal="center" vertical="center" wrapText="1"/>
    </xf>
    <xf numFmtId="0" fontId="47" fillId="0" borderId="27" xfId="4" applyFont="1" applyBorder="1" applyAlignment="1">
      <alignment horizontal="center" vertical="center" wrapText="1"/>
    </xf>
    <xf numFmtId="0" fontId="48" fillId="0" borderId="26" xfId="4" applyFont="1" applyBorder="1" applyAlignment="1">
      <alignment horizontal="center"/>
    </xf>
    <xf numFmtId="0" fontId="47" fillId="0" borderId="0" xfId="4" applyFont="1" applyAlignment="1">
      <alignment horizontal="left" wrapText="1"/>
    </xf>
    <xf numFmtId="0" fontId="54" fillId="0" borderId="0" xfId="4" applyFont="1" applyAlignment="1">
      <alignment horizontal="center"/>
    </xf>
    <xf numFmtId="0" fontId="48" fillId="0" borderId="0" xfId="4" applyFont="1" applyAlignment="1">
      <alignment horizontal="right"/>
    </xf>
    <xf numFmtId="0" fontId="54" fillId="0" borderId="0" xfId="4" applyFont="1" applyAlignment="1">
      <alignment horizontal="left"/>
    </xf>
    <xf numFmtId="0" fontId="48" fillId="0" borderId="27" xfId="4" applyFont="1" applyBorder="1" applyAlignment="1">
      <alignment horizontal="right"/>
    </xf>
    <xf numFmtId="0" fontId="48" fillId="0" borderId="29" xfId="4" applyFont="1" applyBorder="1" applyAlignment="1">
      <alignment horizontal="center" vertical="center" wrapText="1"/>
    </xf>
    <xf numFmtId="0" fontId="48" fillId="0" borderId="28" xfId="4" applyFont="1" applyBorder="1" applyAlignment="1">
      <alignment horizontal="center" vertical="center" wrapText="1"/>
    </xf>
    <xf numFmtId="0" fontId="48" fillId="0" borderId="30" xfId="4" applyFont="1" applyBorder="1" applyAlignment="1">
      <alignment horizontal="center" vertical="center"/>
    </xf>
    <xf numFmtId="0" fontId="48" fillId="0" borderId="29" xfId="4" applyFont="1" applyBorder="1" applyAlignment="1">
      <alignment horizontal="center" vertical="center"/>
    </xf>
    <xf numFmtId="0" fontId="48" fillId="0" borderId="28" xfId="4" applyFont="1" applyBorder="1" applyAlignment="1">
      <alignment horizontal="center" vertical="center"/>
    </xf>
    <xf numFmtId="0" fontId="48" fillId="0" borderId="25" xfId="4" applyFont="1" applyBorder="1" applyAlignment="1">
      <alignment horizontal="center"/>
    </xf>
    <xf numFmtId="0" fontId="48" fillId="0" borderId="25" xfId="4" applyFont="1" applyBorder="1" applyAlignment="1">
      <alignment horizontal="center" wrapText="1"/>
    </xf>
    <xf numFmtId="0" fontId="48" fillId="0" borderId="25" xfId="4" applyFont="1" applyBorder="1"/>
    <xf numFmtId="0" fontId="48" fillId="0" borderId="0" xfId="4" applyFont="1" applyAlignment="1">
      <alignment horizontal="center"/>
    </xf>
    <xf numFmtId="0" fontId="47" fillId="0" borderId="0" xfId="4" applyFont="1" applyAlignment="1">
      <alignment horizontal="left"/>
    </xf>
    <xf numFmtId="0" fontId="36" fillId="0" borderId="0" xfId="3" applyFont="1" applyAlignment="1">
      <alignment horizontal="center" vertical="center"/>
    </xf>
    <xf numFmtId="0" fontId="38" fillId="0" borderId="0" xfId="3" applyFont="1" applyAlignment="1">
      <alignment horizontal="center"/>
    </xf>
    <xf numFmtId="0" fontId="40" fillId="0" borderId="27" xfId="9" applyFont="1" applyBorder="1" applyAlignment="1" applyProtection="1">
      <alignment horizontal="center" wrapText="1"/>
      <protection locked="0"/>
    </xf>
    <xf numFmtId="0" fontId="40" fillId="0" borderId="0" xfId="9" applyFont="1" applyAlignment="1" applyProtection="1">
      <alignment horizontal="center"/>
      <protection locked="0"/>
    </xf>
    <xf numFmtId="0" fontId="68" fillId="0" borderId="26" xfId="9" applyFont="1" applyBorder="1" applyAlignment="1" applyProtection="1">
      <alignment horizontal="center"/>
      <protection locked="0"/>
    </xf>
    <xf numFmtId="0" fontId="40" fillId="0" borderId="0" xfId="9" applyFont="1" applyAlignment="1" applyProtection="1">
      <alignment horizontal="center" wrapText="1"/>
      <protection locked="0"/>
    </xf>
    <xf numFmtId="0" fontId="48" fillId="0" borderId="25" xfId="9" applyFont="1" applyBorder="1" applyAlignment="1" applyProtection="1">
      <alignment horizontal="center" vertical="center" wrapText="1"/>
      <protection locked="0"/>
    </xf>
    <xf numFmtId="0" fontId="40" fillId="0" borderId="0" xfId="9" applyFont="1" applyAlignment="1" applyProtection="1">
      <alignment horizontal="left" vertical="top" wrapText="1"/>
      <protection locked="0"/>
    </xf>
    <xf numFmtId="0" fontId="77" fillId="0" borderId="25" xfId="9" applyFont="1" applyBorder="1" applyAlignment="1" applyProtection="1">
      <alignment horizontal="left" vertical="center" wrapText="1"/>
      <protection locked="0"/>
    </xf>
    <xf numFmtId="0" fontId="48" fillId="0" borderId="45" xfId="9" applyFont="1" applyBorder="1" applyAlignment="1" applyProtection="1">
      <alignment horizontal="center" vertical="center" wrapText="1"/>
      <protection locked="0"/>
    </xf>
    <xf numFmtId="0" fontId="48" fillId="0" borderId="46" xfId="9" applyFont="1" applyBorder="1" applyAlignment="1" applyProtection="1">
      <alignment horizontal="center" vertical="center" wrapText="1"/>
      <protection locked="0"/>
    </xf>
    <xf numFmtId="0" fontId="40" fillId="0" borderId="27" xfId="9" applyFont="1" applyBorder="1" applyAlignment="1" applyProtection="1">
      <alignment horizontal="center"/>
      <protection locked="0"/>
    </xf>
    <xf numFmtId="0" fontId="40" fillId="0" borderId="37" xfId="9" applyFont="1" applyBorder="1" applyAlignment="1" applyProtection="1">
      <alignment horizontal="center"/>
      <protection locked="0"/>
    </xf>
    <xf numFmtId="0" fontId="48" fillId="0" borderId="54" xfId="9" applyFont="1" applyBorder="1" applyAlignment="1" applyProtection="1">
      <alignment horizontal="center" vertical="center" wrapText="1"/>
      <protection locked="0"/>
    </xf>
    <xf numFmtId="0" fontId="48" fillId="0" borderId="47" xfId="9" applyFont="1" applyBorder="1" applyAlignment="1" applyProtection="1">
      <alignment horizontal="center" vertical="center" wrapText="1"/>
      <protection locked="0"/>
    </xf>
    <xf numFmtId="0" fontId="40" fillId="0" borderId="66" xfId="9" applyFont="1" applyBorder="1" applyAlignment="1" applyProtection="1">
      <alignment horizontal="center" vertical="center" wrapText="1"/>
      <protection locked="0"/>
    </xf>
    <xf numFmtId="0" fontId="40" fillId="0" borderId="65" xfId="9" applyFont="1" applyBorder="1" applyAlignment="1" applyProtection="1">
      <alignment horizontal="center" vertical="center" wrapText="1"/>
      <protection locked="0"/>
    </xf>
    <xf numFmtId="0" fontId="40" fillId="0" borderId="64" xfId="9" applyFont="1" applyBorder="1" applyAlignment="1" applyProtection="1">
      <alignment horizontal="center" vertical="center" wrapText="1"/>
      <protection locked="0"/>
    </xf>
    <xf numFmtId="0" fontId="40" fillId="0" borderId="63" xfId="9" applyFont="1" applyBorder="1" applyAlignment="1" applyProtection="1">
      <alignment horizontal="center" vertical="center" wrapText="1"/>
      <protection locked="0"/>
    </xf>
    <xf numFmtId="0" fontId="40" fillId="0" borderId="62" xfId="9" applyFont="1" applyBorder="1" applyAlignment="1" applyProtection="1">
      <alignment horizontal="center" vertical="center" wrapText="1"/>
      <protection locked="0"/>
    </xf>
    <xf numFmtId="0" fontId="40" fillId="0" borderId="61" xfId="9" applyFont="1" applyBorder="1" applyAlignment="1" applyProtection="1">
      <alignment horizontal="center" vertical="center" wrapText="1"/>
      <protection locked="0"/>
    </xf>
    <xf numFmtId="0" fontId="40" fillId="0" borderId="46" xfId="9" applyFont="1" applyBorder="1" applyAlignment="1" applyProtection="1">
      <alignment horizontal="center" vertical="center" wrapText="1"/>
      <protection locked="0"/>
    </xf>
    <xf numFmtId="0" fontId="40" fillId="0" borderId="25" xfId="9" applyFont="1" applyBorder="1" applyAlignment="1" applyProtection="1">
      <alignment horizontal="center" vertical="center" wrapText="1"/>
      <protection locked="0"/>
    </xf>
    <xf numFmtId="0" fontId="40" fillId="0" borderId="35" xfId="9" applyFont="1" applyBorder="1" applyAlignment="1" applyProtection="1">
      <alignment horizontal="center" vertical="center" wrapText="1"/>
      <protection locked="0"/>
    </xf>
    <xf numFmtId="0" fontId="40" fillId="0" borderId="37" xfId="9" applyFont="1" applyBorder="1" applyAlignment="1" applyProtection="1">
      <alignment horizontal="center" vertical="center" wrapText="1"/>
      <protection locked="0"/>
    </xf>
    <xf numFmtId="0" fontId="40" fillId="0" borderId="59" xfId="9" applyFont="1" applyBorder="1" applyAlignment="1" applyProtection="1">
      <alignment horizontal="center" vertical="center" wrapText="1"/>
      <protection locked="0"/>
    </xf>
    <xf numFmtId="1" fontId="73" fillId="0" borderId="35" xfId="9" applyNumberFormat="1" applyFont="1" applyBorder="1" applyAlignment="1" applyProtection="1">
      <alignment horizontal="center"/>
      <protection locked="0"/>
    </xf>
    <xf numFmtId="1" fontId="73" fillId="0" borderId="36" xfId="9" applyNumberFormat="1" applyFont="1" applyBorder="1" applyAlignment="1" applyProtection="1">
      <alignment horizontal="center"/>
      <protection locked="0"/>
    </xf>
    <xf numFmtId="0" fontId="48" fillId="0" borderId="55" xfId="9" applyFont="1" applyBorder="1" applyAlignment="1" applyProtection="1">
      <alignment horizontal="center" vertical="center" wrapText="1"/>
      <protection locked="0"/>
    </xf>
    <xf numFmtId="0" fontId="48" fillId="0" borderId="48" xfId="9" applyFont="1" applyBorder="1" applyAlignment="1" applyProtection="1">
      <alignment horizontal="center" vertical="center" wrapText="1"/>
      <protection locked="0"/>
    </xf>
    <xf numFmtId="0" fontId="83" fillId="0" borderId="0" xfId="13" applyFont="1" applyAlignment="1" applyProtection="1">
      <alignment horizontal="center" vertical="center" wrapText="1"/>
      <protection locked="0"/>
    </xf>
    <xf numFmtId="0" fontId="49" fillId="0" borderId="35" xfId="9" applyFont="1" applyBorder="1" applyAlignment="1" applyProtection="1">
      <alignment horizontal="center"/>
      <protection locked="0"/>
    </xf>
    <xf numFmtId="0" fontId="49" fillId="0" borderId="36" xfId="9" applyFont="1" applyBorder="1" applyAlignment="1" applyProtection="1">
      <alignment horizontal="center"/>
      <protection locked="0"/>
    </xf>
    <xf numFmtId="164" fontId="31" fillId="0" borderId="0" xfId="10" applyNumberFormat="1" applyFont="1" applyAlignment="1" applyProtection="1">
      <alignment horizontal="center"/>
      <protection locked="0"/>
    </xf>
    <xf numFmtId="0" fontId="68" fillId="0" borderId="0" xfId="9" applyFont="1" applyAlignment="1" applyProtection="1">
      <alignment horizontal="left" vertical="top" wrapText="1"/>
      <protection locked="0"/>
    </xf>
    <xf numFmtId="0" fontId="57" fillId="0" borderId="27" xfId="9" applyFont="1" applyBorder="1" applyAlignment="1" applyProtection="1">
      <alignment horizontal="center" wrapText="1"/>
      <protection locked="0"/>
    </xf>
    <xf numFmtId="0" fontId="54" fillId="0" borderId="0" xfId="11" applyFont="1" applyAlignment="1" applyProtection="1">
      <alignment horizontal="center" vertical="center" wrapText="1"/>
      <protection locked="0"/>
    </xf>
    <xf numFmtId="0" fontId="49" fillId="0" borderId="0" xfId="9" applyFont="1" applyAlignment="1" applyProtection="1">
      <alignment horizontal="center"/>
      <protection locked="0"/>
    </xf>
    <xf numFmtId="14" fontId="49" fillId="0" borderId="0" xfId="9" applyNumberFormat="1" applyFont="1" applyAlignment="1" applyProtection="1">
      <alignment horizontal="center"/>
      <protection locked="0"/>
    </xf>
    <xf numFmtId="0" fontId="40" fillId="0" borderId="0" xfId="9" applyFont="1" applyAlignment="1">
      <alignment horizontal="left" wrapText="1"/>
    </xf>
    <xf numFmtId="0" fontId="58" fillId="0" borderId="27" xfId="9" applyFont="1" applyBorder="1" applyAlignment="1">
      <alignment horizontal="center"/>
    </xf>
    <xf numFmtId="0" fontId="48" fillId="0" borderId="26" xfId="9" applyFont="1" applyBorder="1" applyAlignment="1">
      <alignment horizontal="center"/>
    </xf>
    <xf numFmtId="14" fontId="1" fillId="0" borderId="27" xfId="9" applyNumberFormat="1" applyBorder="1" applyAlignment="1">
      <alignment horizontal="center"/>
    </xf>
    <xf numFmtId="0" fontId="1" fillId="0" borderId="27" xfId="9" applyBorder="1" applyAlignment="1">
      <alignment horizontal="center"/>
    </xf>
    <xf numFmtId="0" fontId="40" fillId="0" borderId="0" xfId="9" applyFont="1" applyAlignment="1">
      <alignment horizontal="center"/>
    </xf>
    <xf numFmtId="0" fontId="54" fillId="0" borderId="35" xfId="9" applyFont="1" applyBorder="1" applyAlignment="1">
      <alignment horizontal="left"/>
    </xf>
    <xf numFmtId="0" fontId="54" fillId="0" borderId="36" xfId="9" applyFont="1" applyBorder="1" applyAlignment="1">
      <alignment horizontal="left"/>
    </xf>
  </cellXfs>
  <cellStyles count="14">
    <cellStyle name="Įprastas" xfId="0" builtinId="0"/>
    <cellStyle name="Įprastas 2" xfId="1" xr:uid="{3D2BD6A5-4139-4AE1-AA75-3A951F651096}"/>
    <cellStyle name="Įprastas 3" xfId="4" xr:uid="{F53ED833-F255-461F-8A78-1E5DABDACE5D}"/>
    <cellStyle name="Įprastas 4" xfId="6" xr:uid="{2158DA87-9C83-430B-A3CA-42C13CC931EC}"/>
    <cellStyle name="Įprastas 4 2" xfId="5" xr:uid="{80656823-94EC-4231-9646-EBE69B1BDF19}"/>
    <cellStyle name="Įprastas 5" xfId="2" xr:uid="{3C374CF3-837B-4607-A5A4-67AB76C900EC}"/>
    <cellStyle name="Įprastas 6" xfId="8" xr:uid="{AD3E25BC-D736-4D0A-887B-BAAB888F8ADB}"/>
    <cellStyle name="Įprastas 7" xfId="9" xr:uid="{CB3E2134-4963-4044-947F-B22B40004ABB}"/>
    <cellStyle name="Normal_biudz uz 2001 atskaitomybe3" xfId="3" xr:uid="{6827B091-2BAC-4262-97FA-2E62C62329A3}"/>
    <cellStyle name="Normal_CF_ataskaitos_prie_mokejimo_tvarkos_040115" xfId="7" xr:uid="{4652E4CA-0B93-44A0-B3B7-00A4D19905D8}"/>
    <cellStyle name="Normal_kontingento formos sav" xfId="11" xr:uid="{FE80584B-1758-404E-9650-4BAD5708382F}"/>
    <cellStyle name="Normal_Sheet1" xfId="10" xr:uid="{4608BF18-215D-4EFA-88E6-1BAE147E6F60}"/>
    <cellStyle name="Normal_TRECFORMantras2001333" xfId="13" xr:uid="{F66ECE45-1D0E-448F-9647-3F907353D353}"/>
    <cellStyle name="Paprastas 2" xfId="12" xr:uid="{A6BBBDE0-9E33-408D-A6AB-B7AF9D5AF108}"/>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77"/>
  <sheetViews>
    <sheetView showZeros="0" topLeftCell="A12" workbookViewId="0">
      <selection activeCell="G18" sqref="G18:K18"/>
    </sheetView>
  </sheetViews>
  <sheetFormatPr defaultColWidth="9.140625" defaultRowHeight="12.75"/>
  <cols>
    <col min="1" max="4" width="2" style="24" customWidth="1"/>
    <col min="5" max="5" width="2.140625" style="24" customWidth="1"/>
    <col min="6" max="6" width="3.5703125" style="25" customWidth="1"/>
    <col min="7" max="7" width="34.28515625" style="24" customWidth="1"/>
    <col min="8" max="8" width="4.7109375" style="24" customWidth="1"/>
    <col min="9" max="12" width="12.85546875" style="24" customWidth="1"/>
    <col min="13" max="13" width="0.140625" style="24" hidden="1" customWidth="1"/>
    <col min="14" max="14" width="6.140625" style="24" hidden="1" customWidth="1"/>
    <col min="15" max="15" width="8.85546875" style="24" hidden="1" customWidth="1"/>
    <col min="16" max="16" width="9.140625" style="24" hidden="1"/>
    <col min="17" max="17" width="6.140625" style="24" customWidth="1"/>
    <col min="18" max="18" width="9.140625" style="24"/>
  </cols>
  <sheetData>
    <row r="1" spans="1:17" ht="24.75" customHeight="1">
      <c r="G1" s="1"/>
      <c r="H1" s="2"/>
      <c r="I1" s="21"/>
      <c r="J1" s="480" t="s">
        <v>0</v>
      </c>
      <c r="K1" s="480"/>
      <c r="L1" s="480"/>
      <c r="M1" s="3"/>
      <c r="N1" s="7"/>
      <c r="O1" s="7"/>
      <c r="P1" s="7"/>
      <c r="Q1" s="7"/>
    </row>
    <row r="2" spans="1:17" ht="13.5" customHeight="1">
      <c r="H2" s="4"/>
      <c r="I2" s="22"/>
      <c r="J2" s="481" t="s">
        <v>1</v>
      </c>
      <c r="K2" s="481"/>
      <c r="L2" s="481"/>
      <c r="M2" s="3"/>
      <c r="N2" s="7"/>
      <c r="O2" s="7"/>
      <c r="P2" s="7"/>
      <c r="Q2" s="5"/>
    </row>
    <row r="3" spans="1:17" ht="5.25" customHeight="1">
      <c r="H3" s="26"/>
      <c r="I3" s="7"/>
      <c r="J3" s="7"/>
      <c r="K3" s="27"/>
      <c r="L3" s="27"/>
      <c r="M3" s="3"/>
      <c r="N3" s="7"/>
      <c r="O3" s="7"/>
      <c r="P3" s="7"/>
      <c r="Q3" s="28"/>
    </row>
    <row r="4" spans="1:17" ht="6" customHeight="1">
      <c r="G4" s="6" t="s">
        <v>2</v>
      </c>
      <c r="H4" s="4"/>
      <c r="I4" s="29"/>
      <c r="J4" s="27"/>
      <c r="K4" s="27"/>
      <c r="L4" s="27"/>
      <c r="M4" s="3"/>
      <c r="N4" s="7"/>
      <c r="O4" s="7"/>
      <c r="P4" s="7"/>
      <c r="Q4" s="28"/>
    </row>
    <row r="5" spans="1:17" ht="5.25" customHeight="1">
      <c r="H5" s="4"/>
      <c r="I5" s="29"/>
      <c r="J5" s="27"/>
      <c r="K5" s="27"/>
      <c r="L5" s="27"/>
      <c r="M5" s="3"/>
      <c r="N5" s="7"/>
      <c r="O5" s="7"/>
      <c r="P5" s="7"/>
      <c r="Q5" s="28"/>
    </row>
    <row r="6" spans="1:17" ht="3.75" customHeight="1">
      <c r="H6" s="4"/>
      <c r="I6" s="29"/>
      <c r="J6" s="30"/>
      <c r="K6" s="27"/>
      <c r="L6" s="27"/>
      <c r="M6" s="3"/>
      <c r="N6" s="7"/>
      <c r="O6" s="7"/>
      <c r="P6" s="7"/>
    </row>
    <row r="7" spans="1:17" ht="36.75" customHeight="1">
      <c r="A7" s="482" t="s">
        <v>3</v>
      </c>
      <c r="B7" s="482"/>
      <c r="C7" s="482"/>
      <c r="D7" s="482"/>
      <c r="E7" s="482"/>
      <c r="F7" s="482"/>
      <c r="G7" s="482"/>
      <c r="H7" s="482"/>
      <c r="I7" s="482"/>
      <c r="J7" s="482"/>
      <c r="K7" s="482"/>
      <c r="L7" s="482"/>
      <c r="M7" s="31"/>
      <c r="N7" s="31"/>
      <c r="O7" s="31"/>
      <c r="P7" s="31"/>
      <c r="Q7" s="31"/>
    </row>
    <row r="8" spans="1:17" ht="12" customHeight="1">
      <c r="G8" s="31"/>
      <c r="H8" s="32"/>
      <c r="I8" s="32"/>
      <c r="J8" s="33"/>
      <c r="K8" s="33"/>
      <c r="L8" s="17"/>
      <c r="M8" s="3"/>
    </row>
    <row r="9" spans="1:17" ht="18" customHeight="1">
      <c r="A9" s="483" t="s">
        <v>4</v>
      </c>
      <c r="B9" s="483"/>
      <c r="C9" s="483"/>
      <c r="D9" s="483"/>
      <c r="E9" s="483"/>
      <c r="F9" s="483"/>
      <c r="G9" s="483"/>
      <c r="H9" s="483"/>
      <c r="I9" s="483"/>
      <c r="J9" s="483"/>
      <c r="K9" s="483"/>
      <c r="L9" s="483"/>
      <c r="M9" s="3"/>
    </row>
    <row r="10" spans="1:17" ht="18.75" customHeight="1">
      <c r="A10" s="485" t="s">
        <v>5</v>
      </c>
      <c r="B10" s="486"/>
      <c r="C10" s="486"/>
      <c r="D10" s="486"/>
      <c r="E10" s="486"/>
      <c r="F10" s="486"/>
      <c r="G10" s="486"/>
      <c r="H10" s="486"/>
      <c r="I10" s="486"/>
      <c r="J10" s="486"/>
      <c r="K10" s="486"/>
      <c r="L10" s="486"/>
      <c r="M10" s="3"/>
    </row>
    <row r="11" spans="1:17" ht="7.5" customHeight="1">
      <c r="A11" s="34"/>
      <c r="B11" s="35"/>
      <c r="C11" s="35"/>
      <c r="D11" s="35"/>
      <c r="E11" s="35"/>
      <c r="F11" s="35"/>
      <c r="G11" s="35"/>
      <c r="H11" s="35"/>
      <c r="I11" s="35"/>
      <c r="J11" s="35"/>
      <c r="K11" s="35"/>
      <c r="L11" s="35"/>
      <c r="M11" s="3"/>
    </row>
    <row r="12" spans="1:17" ht="14.25" customHeight="1">
      <c r="A12" s="34"/>
      <c r="B12" s="35"/>
      <c r="C12" s="35"/>
      <c r="D12" s="35"/>
      <c r="E12" s="35"/>
      <c r="F12" s="35"/>
      <c r="G12" s="487" t="s">
        <v>6</v>
      </c>
      <c r="H12" s="487"/>
      <c r="I12" s="487"/>
      <c r="J12" s="487"/>
      <c r="K12" s="487"/>
      <c r="L12" s="35"/>
      <c r="M12" s="3"/>
    </row>
    <row r="13" spans="1:17" ht="16.5" customHeight="1">
      <c r="A13" s="488" t="s">
        <v>7</v>
      </c>
      <c r="B13" s="488"/>
      <c r="C13" s="488"/>
      <c r="D13" s="488"/>
      <c r="E13" s="488"/>
      <c r="F13" s="488"/>
      <c r="G13" s="488"/>
      <c r="H13" s="488"/>
      <c r="I13" s="488"/>
      <c r="J13" s="488"/>
      <c r="K13" s="488"/>
      <c r="L13" s="488"/>
      <c r="M13" s="3"/>
      <c r="P13" s="24" t="s">
        <v>8</v>
      </c>
    </row>
    <row r="14" spans="1:17" ht="15.75" customHeight="1">
      <c r="G14" s="489" t="s">
        <v>9</v>
      </c>
      <c r="H14" s="489"/>
      <c r="I14" s="489"/>
      <c r="J14" s="489"/>
      <c r="K14" s="489"/>
      <c r="M14" s="3"/>
    </row>
    <row r="15" spans="1:17" ht="12" customHeight="1">
      <c r="G15" s="490" t="s">
        <v>10</v>
      </c>
      <c r="H15" s="490"/>
      <c r="I15" s="490"/>
      <c r="J15" s="490"/>
      <c r="K15" s="490"/>
    </row>
    <row r="16" spans="1:17" ht="12" customHeight="1">
      <c r="B16" s="488" t="s">
        <v>11</v>
      </c>
      <c r="C16" s="488"/>
      <c r="D16" s="488"/>
      <c r="E16" s="488"/>
      <c r="F16" s="488"/>
      <c r="G16" s="488"/>
      <c r="H16" s="488"/>
      <c r="I16" s="488"/>
      <c r="J16" s="488"/>
      <c r="K16" s="488"/>
      <c r="L16" s="488"/>
    </row>
    <row r="17" spans="1:13" ht="12" customHeight="1"/>
    <row r="18" spans="1:13" ht="12.75" customHeight="1">
      <c r="G18" s="489" t="s">
        <v>495</v>
      </c>
      <c r="H18" s="489"/>
      <c r="I18" s="489"/>
      <c r="J18" s="489"/>
      <c r="K18" s="489"/>
    </row>
    <row r="19" spans="1:13" ht="11.25" customHeight="1">
      <c r="G19" s="486" t="s">
        <v>12</v>
      </c>
      <c r="H19" s="486"/>
      <c r="I19" s="486"/>
      <c r="J19" s="486"/>
      <c r="K19" s="486"/>
    </row>
    <row r="20" spans="1:13" ht="11.25" customHeight="1">
      <c r="G20" s="7"/>
      <c r="H20" s="7"/>
      <c r="I20" s="7"/>
      <c r="J20" s="7"/>
      <c r="K20" s="7"/>
    </row>
    <row r="21" spans="1:13">
      <c r="B21" s="29"/>
      <c r="C21" s="29"/>
      <c r="D21" s="29"/>
      <c r="E21" s="491"/>
      <c r="F21" s="491"/>
      <c r="G21" s="491"/>
      <c r="H21" s="491"/>
      <c r="I21" s="491"/>
      <c r="J21" s="491"/>
      <c r="K21" s="491"/>
      <c r="L21" s="29"/>
    </row>
    <row r="22" spans="1:13" ht="12" customHeight="1">
      <c r="A22" s="492" t="s">
        <v>13</v>
      </c>
      <c r="B22" s="492"/>
      <c r="C22" s="492"/>
      <c r="D22" s="492"/>
      <c r="E22" s="492"/>
      <c r="F22" s="492"/>
      <c r="G22" s="492"/>
      <c r="H22" s="492"/>
      <c r="I22" s="492"/>
      <c r="J22" s="492"/>
      <c r="K22" s="492"/>
      <c r="L22" s="492"/>
      <c r="M22" s="37"/>
    </row>
    <row r="23" spans="1:13" ht="12" customHeight="1">
      <c r="F23" s="24"/>
      <c r="J23" s="8"/>
      <c r="K23" s="17"/>
      <c r="L23" s="9" t="s">
        <v>14</v>
      </c>
      <c r="M23" s="37"/>
    </row>
    <row r="24" spans="1:13" ht="11.25" customHeight="1">
      <c r="F24" s="24"/>
      <c r="J24" s="38" t="s">
        <v>15</v>
      </c>
      <c r="K24" s="26"/>
      <c r="L24" s="39"/>
      <c r="M24" s="37"/>
    </row>
    <row r="25" spans="1:13" ht="12" customHeight="1">
      <c r="E25" s="7"/>
      <c r="F25" s="40"/>
      <c r="I25" s="41"/>
      <c r="J25" s="41"/>
      <c r="K25" s="42" t="s">
        <v>16</v>
      </c>
      <c r="L25" s="39"/>
      <c r="M25" s="37"/>
    </row>
    <row r="26" spans="1:13" ht="12.75" customHeight="1">
      <c r="A26" s="493" t="s">
        <v>8</v>
      </c>
      <c r="B26" s="493"/>
      <c r="C26" s="493"/>
      <c r="D26" s="493"/>
      <c r="E26" s="493"/>
      <c r="F26" s="493"/>
      <c r="G26" s="493"/>
      <c r="H26" s="493"/>
      <c r="I26" s="493"/>
      <c r="J26" s="29"/>
      <c r="K26" s="42" t="s">
        <v>17</v>
      </c>
      <c r="L26" s="43" t="s">
        <v>18</v>
      </c>
      <c r="M26" s="37"/>
    </row>
    <row r="27" spans="1:13" ht="12" customHeight="1">
      <c r="A27" s="493"/>
      <c r="B27" s="493"/>
      <c r="C27" s="493"/>
      <c r="D27" s="493"/>
      <c r="E27" s="493"/>
      <c r="F27" s="493"/>
      <c r="G27" s="493"/>
      <c r="H27" s="493"/>
      <c r="I27" s="493"/>
      <c r="J27" s="44" t="s">
        <v>19</v>
      </c>
      <c r="K27" s="45"/>
      <c r="L27" s="39"/>
      <c r="M27" s="37"/>
    </row>
    <row r="28" spans="1:13" ht="12.75" customHeight="1">
      <c r="D28" s="29"/>
      <c r="E28" s="29"/>
      <c r="F28" s="29"/>
      <c r="G28" s="46" t="s">
        <v>20</v>
      </c>
      <c r="H28" s="47"/>
      <c r="I28" s="48"/>
      <c r="J28" s="49"/>
      <c r="K28" s="39"/>
      <c r="L28" s="39"/>
      <c r="M28" s="37"/>
    </row>
    <row r="29" spans="1:13" ht="13.5" customHeight="1">
      <c r="D29" s="29"/>
      <c r="E29" s="29"/>
      <c r="F29" s="29"/>
      <c r="G29" s="484" t="s">
        <v>21</v>
      </c>
      <c r="H29" s="484"/>
      <c r="I29" s="51"/>
      <c r="J29" s="52"/>
      <c r="K29" s="53"/>
      <c r="L29" s="53"/>
      <c r="M29" s="37"/>
    </row>
    <row r="30" spans="1:13" ht="14.25" customHeight="1">
      <c r="A30" s="54"/>
      <c r="B30" s="54"/>
      <c r="C30" s="54"/>
      <c r="D30" s="54"/>
      <c r="E30" s="54"/>
      <c r="F30" s="55"/>
      <c r="G30" s="56"/>
      <c r="I30" s="56"/>
      <c r="J30" s="56"/>
      <c r="K30" s="56"/>
      <c r="L30" s="57" t="s">
        <v>22</v>
      </c>
      <c r="M30" s="58"/>
    </row>
    <row r="31" spans="1:13" ht="24" customHeight="1">
      <c r="A31" s="499" t="s">
        <v>23</v>
      </c>
      <c r="B31" s="500"/>
      <c r="C31" s="500"/>
      <c r="D31" s="500"/>
      <c r="E31" s="500"/>
      <c r="F31" s="500"/>
      <c r="G31" s="503" t="s">
        <v>24</v>
      </c>
      <c r="H31" s="505" t="s">
        <v>25</v>
      </c>
      <c r="I31" s="507" t="s">
        <v>26</v>
      </c>
      <c r="J31" s="508"/>
      <c r="K31" s="509" t="s">
        <v>27</v>
      </c>
      <c r="L31" s="511" t="s">
        <v>28</v>
      </c>
      <c r="M31" s="58"/>
    </row>
    <row r="32" spans="1:13" ht="46.5" customHeight="1">
      <c r="A32" s="501"/>
      <c r="B32" s="502"/>
      <c r="C32" s="502"/>
      <c r="D32" s="502"/>
      <c r="E32" s="502"/>
      <c r="F32" s="502"/>
      <c r="G32" s="504"/>
      <c r="H32" s="506"/>
      <c r="I32" s="59" t="s">
        <v>29</v>
      </c>
      <c r="J32" s="60" t="s">
        <v>30</v>
      </c>
      <c r="K32" s="510"/>
      <c r="L32" s="512"/>
    </row>
    <row r="33" spans="1:18" ht="11.25" customHeight="1">
      <c r="A33" s="494" t="s">
        <v>31</v>
      </c>
      <c r="B33" s="495"/>
      <c r="C33" s="495"/>
      <c r="D33" s="495"/>
      <c r="E33" s="495"/>
      <c r="F33" s="496"/>
      <c r="G33" s="10">
        <v>2</v>
      </c>
      <c r="H33" s="11">
        <v>3</v>
      </c>
      <c r="I33" s="12" t="s">
        <v>32</v>
      </c>
      <c r="J33" s="13" t="s">
        <v>33</v>
      </c>
      <c r="K33" s="14">
        <v>6</v>
      </c>
      <c r="L33" s="14">
        <v>7</v>
      </c>
    </row>
    <row r="34" spans="1:18" s="67" customFormat="1" ht="14.25" customHeight="1">
      <c r="A34" s="61">
        <v>2</v>
      </c>
      <c r="B34" s="61"/>
      <c r="C34" s="62"/>
      <c r="D34" s="63"/>
      <c r="E34" s="61"/>
      <c r="F34" s="64"/>
      <c r="G34" s="63" t="s">
        <v>34</v>
      </c>
      <c r="H34" s="10">
        <v>1</v>
      </c>
      <c r="I34" s="65">
        <f>SUM(I35+I46+I66+I87+I94+I114+I140+I159+I169)</f>
        <v>460400</v>
      </c>
      <c r="J34" s="65">
        <f>SUM(J35+J46+J66+J87+J94+J114+J140+J159+J169)</f>
        <v>460400</v>
      </c>
      <c r="K34" s="66">
        <f>SUM(K35+K46+K66+K87+K94+K114+K140+K159+K169)</f>
        <v>456147.39</v>
      </c>
      <c r="L34" s="65">
        <f>SUM(L35+L46+L66+L87+L94+L114+L140+L159+L169)</f>
        <v>456147.39</v>
      </c>
    </row>
    <row r="35" spans="1:18" ht="16.5" customHeight="1">
      <c r="A35" s="61">
        <v>2</v>
      </c>
      <c r="B35" s="68">
        <v>1</v>
      </c>
      <c r="C35" s="69"/>
      <c r="D35" s="70"/>
      <c r="E35" s="71"/>
      <c r="F35" s="72"/>
      <c r="G35" s="73" t="s">
        <v>35</v>
      </c>
      <c r="H35" s="10">
        <v>2</v>
      </c>
      <c r="I35" s="65">
        <f>SUM(I36+I42)</f>
        <v>404770</v>
      </c>
      <c r="J35" s="65">
        <f>SUM(J36+J42)</f>
        <v>404770</v>
      </c>
      <c r="K35" s="74">
        <f>SUM(K36+K42)</f>
        <v>404770</v>
      </c>
      <c r="L35" s="75">
        <f>SUM(L36+L42)</f>
        <v>404770</v>
      </c>
      <c r="M35"/>
    </row>
    <row r="36" spans="1:18" ht="14.25" customHeight="1">
      <c r="A36" s="76">
        <v>2</v>
      </c>
      <c r="B36" s="76">
        <v>1</v>
      </c>
      <c r="C36" s="77">
        <v>1</v>
      </c>
      <c r="D36" s="78"/>
      <c r="E36" s="76"/>
      <c r="F36" s="79"/>
      <c r="G36" s="78" t="s">
        <v>36</v>
      </c>
      <c r="H36" s="10">
        <v>3</v>
      </c>
      <c r="I36" s="65">
        <f>SUM(I37)</f>
        <v>398390</v>
      </c>
      <c r="J36" s="65">
        <f>SUM(J37)</f>
        <v>398390</v>
      </c>
      <c r="K36" s="66">
        <f>SUM(K37)</f>
        <v>398390</v>
      </c>
      <c r="L36" s="65">
        <f>SUM(L37)</f>
        <v>398390</v>
      </c>
      <c r="M36"/>
      <c r="Q36" s="29"/>
    </row>
    <row r="37" spans="1:18" ht="13.5" customHeight="1">
      <c r="A37" s="80">
        <v>2</v>
      </c>
      <c r="B37" s="76">
        <v>1</v>
      </c>
      <c r="C37" s="77">
        <v>1</v>
      </c>
      <c r="D37" s="78">
        <v>1</v>
      </c>
      <c r="E37" s="76"/>
      <c r="F37" s="79"/>
      <c r="G37" s="78" t="s">
        <v>36</v>
      </c>
      <c r="H37" s="10">
        <v>4</v>
      </c>
      <c r="I37" s="65">
        <f>SUM(I38+I40)</f>
        <v>398390</v>
      </c>
      <c r="J37" s="65">
        <f>SUM(J38+J40)</f>
        <v>398390</v>
      </c>
      <c r="K37" s="65">
        <f>SUM(K38+K40)</f>
        <v>398390</v>
      </c>
      <c r="L37" s="65">
        <f>SUM(L38+L40)</f>
        <v>398390</v>
      </c>
      <c r="M37"/>
      <c r="Q37" s="15"/>
    </row>
    <row r="38" spans="1:18" ht="14.25" customHeight="1">
      <c r="A38" s="80">
        <v>2</v>
      </c>
      <c r="B38" s="76">
        <v>1</v>
      </c>
      <c r="C38" s="77">
        <v>1</v>
      </c>
      <c r="D38" s="78">
        <v>1</v>
      </c>
      <c r="E38" s="76">
        <v>1</v>
      </c>
      <c r="F38" s="79"/>
      <c r="G38" s="78" t="s">
        <v>37</v>
      </c>
      <c r="H38" s="10">
        <v>5</v>
      </c>
      <c r="I38" s="66">
        <f>SUM(I39)</f>
        <v>398390</v>
      </c>
      <c r="J38" s="66">
        <f>SUM(J39)</f>
        <v>398390</v>
      </c>
      <c r="K38" s="66">
        <f>SUM(K39)</f>
        <v>398390</v>
      </c>
      <c r="L38" s="66">
        <f>SUM(L39)</f>
        <v>398390</v>
      </c>
      <c r="M38"/>
      <c r="Q38" s="15"/>
    </row>
    <row r="39" spans="1:18" ht="14.25" customHeight="1">
      <c r="A39" s="80">
        <v>2</v>
      </c>
      <c r="B39" s="76">
        <v>1</v>
      </c>
      <c r="C39" s="77">
        <v>1</v>
      </c>
      <c r="D39" s="78">
        <v>1</v>
      </c>
      <c r="E39" s="76">
        <v>1</v>
      </c>
      <c r="F39" s="79">
        <v>1</v>
      </c>
      <c r="G39" s="78" t="s">
        <v>37</v>
      </c>
      <c r="H39" s="10">
        <v>6</v>
      </c>
      <c r="I39" s="81">
        <v>398390</v>
      </c>
      <c r="J39" s="82">
        <v>398390</v>
      </c>
      <c r="K39" s="82">
        <v>398390</v>
      </c>
      <c r="L39" s="82">
        <v>398390</v>
      </c>
      <c r="M39"/>
      <c r="Q39" s="15"/>
    </row>
    <row r="40" spans="1:18" ht="12.75" hidden="1" customHeight="1">
      <c r="A40" s="80">
        <v>2</v>
      </c>
      <c r="B40" s="76">
        <v>1</v>
      </c>
      <c r="C40" s="77">
        <v>1</v>
      </c>
      <c r="D40" s="78">
        <v>1</v>
      </c>
      <c r="E40" s="76">
        <v>2</v>
      </c>
      <c r="F40" s="79"/>
      <c r="G40" s="78" t="s">
        <v>38</v>
      </c>
      <c r="H40" s="10">
        <v>7</v>
      </c>
      <c r="I40" s="66">
        <f>I41</f>
        <v>0</v>
      </c>
      <c r="J40" s="66">
        <f>J41</f>
        <v>0</v>
      </c>
      <c r="K40" s="66">
        <f>K41</f>
        <v>0</v>
      </c>
      <c r="L40" s="66">
        <f>L41</f>
        <v>0</v>
      </c>
      <c r="M40"/>
      <c r="Q40" s="15"/>
    </row>
    <row r="41" spans="1:18" ht="12.75" hidden="1" customHeight="1">
      <c r="A41" s="80">
        <v>2</v>
      </c>
      <c r="B41" s="76">
        <v>1</v>
      </c>
      <c r="C41" s="77">
        <v>1</v>
      </c>
      <c r="D41" s="78">
        <v>1</v>
      </c>
      <c r="E41" s="76">
        <v>2</v>
      </c>
      <c r="F41" s="79">
        <v>1</v>
      </c>
      <c r="G41" s="78" t="s">
        <v>38</v>
      </c>
      <c r="H41" s="10">
        <v>8</v>
      </c>
      <c r="I41" s="82">
        <v>0</v>
      </c>
      <c r="J41" s="83">
        <v>0</v>
      </c>
      <c r="K41" s="82">
        <v>0</v>
      </c>
      <c r="L41" s="83">
        <v>0</v>
      </c>
      <c r="M41"/>
      <c r="Q41" s="15"/>
    </row>
    <row r="42" spans="1:18" ht="13.5" customHeight="1">
      <c r="A42" s="80">
        <v>2</v>
      </c>
      <c r="B42" s="76">
        <v>1</v>
      </c>
      <c r="C42" s="77">
        <v>2</v>
      </c>
      <c r="D42" s="78"/>
      <c r="E42" s="76"/>
      <c r="F42" s="79"/>
      <c r="G42" s="78" t="s">
        <v>39</v>
      </c>
      <c r="H42" s="10">
        <v>9</v>
      </c>
      <c r="I42" s="66">
        <f t="shared" ref="I42:L44" si="0">I43</f>
        <v>6380</v>
      </c>
      <c r="J42" s="65">
        <f t="shared" si="0"/>
        <v>6380</v>
      </c>
      <c r="K42" s="66">
        <f t="shared" si="0"/>
        <v>6380</v>
      </c>
      <c r="L42" s="65">
        <f t="shared" si="0"/>
        <v>6380</v>
      </c>
      <c r="M42"/>
      <c r="Q42" s="15"/>
    </row>
    <row r="43" spans="1:18">
      <c r="A43" s="80">
        <v>2</v>
      </c>
      <c r="B43" s="76">
        <v>1</v>
      </c>
      <c r="C43" s="77">
        <v>2</v>
      </c>
      <c r="D43" s="78">
        <v>1</v>
      </c>
      <c r="E43" s="76"/>
      <c r="F43" s="79"/>
      <c r="G43" s="78" t="s">
        <v>39</v>
      </c>
      <c r="H43" s="10">
        <v>10</v>
      </c>
      <c r="I43" s="66">
        <f t="shared" si="0"/>
        <v>6380</v>
      </c>
      <c r="J43" s="65">
        <f t="shared" si="0"/>
        <v>6380</v>
      </c>
      <c r="K43" s="65">
        <f t="shared" si="0"/>
        <v>6380</v>
      </c>
      <c r="L43" s="65">
        <f t="shared" si="0"/>
        <v>6380</v>
      </c>
      <c r="Q43" s="29"/>
    </row>
    <row r="44" spans="1:18" ht="13.5" customHeight="1">
      <c r="A44" s="80">
        <v>2</v>
      </c>
      <c r="B44" s="76">
        <v>1</v>
      </c>
      <c r="C44" s="77">
        <v>2</v>
      </c>
      <c r="D44" s="78">
        <v>1</v>
      </c>
      <c r="E44" s="76">
        <v>1</v>
      </c>
      <c r="F44" s="79"/>
      <c r="G44" s="78" t="s">
        <v>39</v>
      </c>
      <c r="H44" s="10">
        <v>11</v>
      </c>
      <c r="I44" s="65">
        <f t="shared" si="0"/>
        <v>6380</v>
      </c>
      <c r="J44" s="65">
        <f t="shared" si="0"/>
        <v>6380</v>
      </c>
      <c r="K44" s="65">
        <f t="shared" si="0"/>
        <v>6380</v>
      </c>
      <c r="L44" s="65">
        <f t="shared" si="0"/>
        <v>6380</v>
      </c>
      <c r="M44"/>
      <c r="Q44" s="15"/>
    </row>
    <row r="45" spans="1:18" ht="14.25" customHeight="1">
      <c r="A45" s="80">
        <v>2</v>
      </c>
      <c r="B45" s="76">
        <v>1</v>
      </c>
      <c r="C45" s="77">
        <v>2</v>
      </c>
      <c r="D45" s="78">
        <v>1</v>
      </c>
      <c r="E45" s="76">
        <v>1</v>
      </c>
      <c r="F45" s="79">
        <v>1</v>
      </c>
      <c r="G45" s="78" t="s">
        <v>39</v>
      </c>
      <c r="H45" s="10">
        <v>12</v>
      </c>
      <c r="I45" s="83">
        <v>6380</v>
      </c>
      <c r="J45" s="82">
        <v>6380</v>
      </c>
      <c r="K45" s="82">
        <v>6380</v>
      </c>
      <c r="L45" s="82">
        <v>6380</v>
      </c>
      <c r="M45"/>
      <c r="Q45" s="15"/>
    </row>
    <row r="46" spans="1:18" ht="26.25" customHeight="1">
      <c r="A46" s="84">
        <v>2</v>
      </c>
      <c r="B46" s="85">
        <v>2</v>
      </c>
      <c r="C46" s="69"/>
      <c r="D46" s="70"/>
      <c r="E46" s="71"/>
      <c r="F46" s="72"/>
      <c r="G46" s="73" t="s">
        <v>40</v>
      </c>
      <c r="H46" s="10">
        <v>13</v>
      </c>
      <c r="I46" s="86">
        <f t="shared" ref="I46:L48" si="1">I47</f>
        <v>49790</v>
      </c>
      <c r="J46" s="87">
        <f t="shared" si="1"/>
        <v>49790</v>
      </c>
      <c r="K46" s="86">
        <f t="shared" si="1"/>
        <v>45537.39</v>
      </c>
      <c r="L46" s="86">
        <f t="shared" si="1"/>
        <v>45537.39</v>
      </c>
      <c r="M46"/>
    </row>
    <row r="47" spans="1:18" ht="27" customHeight="1">
      <c r="A47" s="80">
        <v>2</v>
      </c>
      <c r="B47" s="76">
        <v>2</v>
      </c>
      <c r="C47" s="77">
        <v>1</v>
      </c>
      <c r="D47" s="78"/>
      <c r="E47" s="76"/>
      <c r="F47" s="79"/>
      <c r="G47" s="70" t="s">
        <v>40</v>
      </c>
      <c r="H47" s="10">
        <v>14</v>
      </c>
      <c r="I47" s="65">
        <f t="shared" si="1"/>
        <v>49790</v>
      </c>
      <c r="J47" s="66">
        <f t="shared" si="1"/>
        <v>49790</v>
      </c>
      <c r="K47" s="65">
        <f t="shared" si="1"/>
        <v>45537.39</v>
      </c>
      <c r="L47" s="66">
        <f t="shared" si="1"/>
        <v>45537.39</v>
      </c>
      <c r="M47"/>
      <c r="Q47" s="29"/>
      <c r="R47" s="15"/>
    </row>
    <row r="48" spans="1:18" ht="15.75" customHeight="1">
      <c r="A48" s="80">
        <v>2</v>
      </c>
      <c r="B48" s="76">
        <v>2</v>
      </c>
      <c r="C48" s="77">
        <v>1</v>
      </c>
      <c r="D48" s="78">
        <v>1</v>
      </c>
      <c r="E48" s="76"/>
      <c r="F48" s="79"/>
      <c r="G48" s="70" t="s">
        <v>40</v>
      </c>
      <c r="H48" s="10">
        <v>15</v>
      </c>
      <c r="I48" s="65">
        <f t="shared" si="1"/>
        <v>49790</v>
      </c>
      <c r="J48" s="66">
        <f t="shared" si="1"/>
        <v>49790</v>
      </c>
      <c r="K48" s="75">
        <f t="shared" si="1"/>
        <v>45537.39</v>
      </c>
      <c r="L48" s="75">
        <f t="shared" si="1"/>
        <v>45537.39</v>
      </c>
      <c r="M48"/>
      <c r="Q48" s="15"/>
      <c r="R48" s="29"/>
    </row>
    <row r="49" spans="1:18" ht="24.75" customHeight="1">
      <c r="A49" s="88">
        <v>2</v>
      </c>
      <c r="B49" s="89">
        <v>2</v>
      </c>
      <c r="C49" s="90">
        <v>1</v>
      </c>
      <c r="D49" s="91">
        <v>1</v>
      </c>
      <c r="E49" s="89">
        <v>1</v>
      </c>
      <c r="F49" s="92"/>
      <c r="G49" s="70" t="s">
        <v>40</v>
      </c>
      <c r="H49" s="10">
        <v>16</v>
      </c>
      <c r="I49" s="93">
        <f>SUM(I50:I65)</f>
        <v>49790</v>
      </c>
      <c r="J49" s="93">
        <f>SUM(J50:J65)</f>
        <v>49790</v>
      </c>
      <c r="K49" s="94">
        <f>SUM(K50:K65)</f>
        <v>45537.39</v>
      </c>
      <c r="L49" s="94">
        <f>SUM(L50:L65)</f>
        <v>45537.39</v>
      </c>
      <c r="M49"/>
      <c r="Q49" s="15"/>
      <c r="R49" s="29"/>
    </row>
    <row r="50" spans="1:18" ht="15.75" hidden="1" customHeight="1">
      <c r="A50" s="80">
        <v>2</v>
      </c>
      <c r="B50" s="76">
        <v>2</v>
      </c>
      <c r="C50" s="77">
        <v>1</v>
      </c>
      <c r="D50" s="78">
        <v>1</v>
      </c>
      <c r="E50" s="76">
        <v>1</v>
      </c>
      <c r="F50" s="95">
        <v>1</v>
      </c>
      <c r="G50" s="78" t="s">
        <v>41</v>
      </c>
      <c r="H50" s="10">
        <v>17</v>
      </c>
      <c r="I50" s="82">
        <v>0</v>
      </c>
      <c r="J50" s="82">
        <v>0</v>
      </c>
      <c r="K50" s="82">
        <v>0</v>
      </c>
      <c r="L50" s="82">
        <v>0</v>
      </c>
      <c r="M50"/>
      <c r="Q50" s="15"/>
      <c r="R50" s="29"/>
    </row>
    <row r="51" spans="1:18" ht="26.25" customHeight="1">
      <c r="A51" s="80">
        <v>2</v>
      </c>
      <c r="B51" s="76">
        <v>2</v>
      </c>
      <c r="C51" s="77">
        <v>1</v>
      </c>
      <c r="D51" s="78">
        <v>1</v>
      </c>
      <c r="E51" s="76">
        <v>1</v>
      </c>
      <c r="F51" s="79">
        <v>2</v>
      </c>
      <c r="G51" s="78" t="s">
        <v>42</v>
      </c>
      <c r="H51" s="10">
        <v>18</v>
      </c>
      <c r="I51" s="82">
        <v>311</v>
      </c>
      <c r="J51" s="82">
        <v>311</v>
      </c>
      <c r="K51" s="82">
        <v>310.82</v>
      </c>
      <c r="L51" s="82">
        <v>310.82</v>
      </c>
      <c r="M51"/>
      <c r="Q51" s="15"/>
      <c r="R51" s="29"/>
    </row>
    <row r="52" spans="1:18" ht="26.25" customHeight="1">
      <c r="A52" s="80">
        <v>2</v>
      </c>
      <c r="B52" s="76">
        <v>2</v>
      </c>
      <c r="C52" s="77">
        <v>1</v>
      </c>
      <c r="D52" s="78">
        <v>1</v>
      </c>
      <c r="E52" s="76">
        <v>1</v>
      </c>
      <c r="F52" s="79">
        <v>5</v>
      </c>
      <c r="G52" s="78" t="s">
        <v>43</v>
      </c>
      <c r="H52" s="10">
        <v>19</v>
      </c>
      <c r="I52" s="82">
        <v>2300</v>
      </c>
      <c r="J52" s="82">
        <v>2300</v>
      </c>
      <c r="K52" s="82">
        <v>1765.18</v>
      </c>
      <c r="L52" s="82">
        <v>1765.18</v>
      </c>
      <c r="M52"/>
      <c r="Q52" s="15"/>
      <c r="R52" s="29"/>
    </row>
    <row r="53" spans="1:18" ht="27" hidden="1" customHeight="1">
      <c r="A53" s="80">
        <v>2</v>
      </c>
      <c r="B53" s="76">
        <v>2</v>
      </c>
      <c r="C53" s="77">
        <v>1</v>
      </c>
      <c r="D53" s="78">
        <v>1</v>
      </c>
      <c r="E53" s="76">
        <v>1</v>
      </c>
      <c r="F53" s="79">
        <v>6</v>
      </c>
      <c r="G53" s="78" t="s">
        <v>44</v>
      </c>
      <c r="H53" s="10">
        <v>20</v>
      </c>
      <c r="I53" s="82">
        <v>0</v>
      </c>
      <c r="J53" s="82">
        <v>0</v>
      </c>
      <c r="K53" s="82">
        <v>0</v>
      </c>
      <c r="L53" s="82">
        <v>0</v>
      </c>
      <c r="M53"/>
      <c r="Q53" s="15"/>
      <c r="R53" s="29"/>
    </row>
    <row r="54" spans="1:18" ht="26.25" hidden="1" customHeight="1">
      <c r="A54" s="96">
        <v>2</v>
      </c>
      <c r="B54" s="71">
        <v>2</v>
      </c>
      <c r="C54" s="69">
        <v>1</v>
      </c>
      <c r="D54" s="70">
        <v>1</v>
      </c>
      <c r="E54" s="71">
        <v>1</v>
      </c>
      <c r="F54" s="72">
        <v>7</v>
      </c>
      <c r="G54" s="70" t="s">
        <v>45</v>
      </c>
      <c r="H54" s="10">
        <v>21</v>
      </c>
      <c r="I54" s="82">
        <v>0</v>
      </c>
      <c r="J54" s="82">
        <v>0</v>
      </c>
      <c r="K54" s="82">
        <v>0</v>
      </c>
      <c r="L54" s="82">
        <v>0</v>
      </c>
      <c r="M54"/>
      <c r="Q54" s="15"/>
      <c r="R54" s="29"/>
    </row>
    <row r="55" spans="1:18" ht="12" customHeight="1">
      <c r="A55" s="80">
        <v>2</v>
      </c>
      <c r="B55" s="76">
        <v>2</v>
      </c>
      <c r="C55" s="77">
        <v>1</v>
      </c>
      <c r="D55" s="78">
        <v>1</v>
      </c>
      <c r="E55" s="76">
        <v>1</v>
      </c>
      <c r="F55" s="79">
        <v>11</v>
      </c>
      <c r="G55" s="78" t="s">
        <v>46</v>
      </c>
      <c r="H55" s="10">
        <v>22</v>
      </c>
      <c r="I55" s="83">
        <v>684</v>
      </c>
      <c r="J55" s="82">
        <v>684</v>
      </c>
      <c r="K55" s="82">
        <v>683.43</v>
      </c>
      <c r="L55" s="82">
        <v>683.43</v>
      </c>
      <c r="M55"/>
      <c r="Q55" s="15"/>
      <c r="R55" s="29"/>
    </row>
    <row r="56" spans="1:18" ht="15.75" hidden="1" customHeight="1">
      <c r="A56" s="88">
        <v>2</v>
      </c>
      <c r="B56" s="97">
        <v>2</v>
      </c>
      <c r="C56" s="98">
        <v>1</v>
      </c>
      <c r="D56" s="98">
        <v>1</v>
      </c>
      <c r="E56" s="98">
        <v>1</v>
      </c>
      <c r="F56" s="99">
        <v>12</v>
      </c>
      <c r="G56" s="100" t="s">
        <v>47</v>
      </c>
      <c r="H56" s="10">
        <v>23</v>
      </c>
      <c r="I56" s="101">
        <v>0</v>
      </c>
      <c r="J56" s="82">
        <v>0</v>
      </c>
      <c r="K56" s="82">
        <v>0</v>
      </c>
      <c r="L56" s="82">
        <v>0</v>
      </c>
      <c r="M56"/>
      <c r="Q56" s="15"/>
      <c r="R56" s="29"/>
    </row>
    <row r="57" spans="1:18" ht="25.5" hidden="1" customHeight="1">
      <c r="A57" s="80">
        <v>2</v>
      </c>
      <c r="B57" s="76">
        <v>2</v>
      </c>
      <c r="C57" s="77">
        <v>1</v>
      </c>
      <c r="D57" s="77">
        <v>1</v>
      </c>
      <c r="E57" s="77">
        <v>1</v>
      </c>
      <c r="F57" s="79">
        <v>14</v>
      </c>
      <c r="G57" s="102" t="s">
        <v>48</v>
      </c>
      <c r="H57" s="10">
        <v>24</v>
      </c>
      <c r="I57" s="83">
        <v>0</v>
      </c>
      <c r="J57" s="83">
        <v>0</v>
      </c>
      <c r="K57" s="83">
        <v>0</v>
      </c>
      <c r="L57" s="83">
        <v>0</v>
      </c>
      <c r="M57"/>
      <c r="Q57" s="15"/>
      <c r="R57" s="29"/>
    </row>
    <row r="58" spans="1:18" ht="27.75" customHeight="1">
      <c r="A58" s="80">
        <v>2</v>
      </c>
      <c r="B58" s="76">
        <v>2</v>
      </c>
      <c r="C58" s="77">
        <v>1</v>
      </c>
      <c r="D58" s="77">
        <v>1</v>
      </c>
      <c r="E58" s="77">
        <v>1</v>
      </c>
      <c r="F58" s="79">
        <v>15</v>
      </c>
      <c r="G58" s="78" t="s">
        <v>49</v>
      </c>
      <c r="H58" s="10">
        <v>25</v>
      </c>
      <c r="I58" s="83">
        <v>2664</v>
      </c>
      <c r="J58" s="82">
        <v>2664</v>
      </c>
      <c r="K58" s="82">
        <v>1952.49</v>
      </c>
      <c r="L58" s="82">
        <v>1952.49</v>
      </c>
      <c r="M58"/>
      <c r="Q58" s="15"/>
      <c r="R58" s="29"/>
    </row>
    <row r="59" spans="1:18" ht="15.75" customHeight="1">
      <c r="A59" s="80">
        <v>2</v>
      </c>
      <c r="B59" s="76">
        <v>2</v>
      </c>
      <c r="C59" s="77">
        <v>1</v>
      </c>
      <c r="D59" s="77">
        <v>1</v>
      </c>
      <c r="E59" s="77">
        <v>1</v>
      </c>
      <c r="F59" s="79">
        <v>16</v>
      </c>
      <c r="G59" s="78" t="s">
        <v>50</v>
      </c>
      <c r="H59" s="10">
        <v>26</v>
      </c>
      <c r="I59" s="83">
        <v>1026</v>
      </c>
      <c r="J59" s="82">
        <v>1026</v>
      </c>
      <c r="K59" s="82">
        <v>1025.2</v>
      </c>
      <c r="L59" s="82">
        <v>1025.2</v>
      </c>
      <c r="M59"/>
      <c r="Q59" s="15"/>
      <c r="R59" s="29"/>
    </row>
    <row r="60" spans="1:18" ht="27.75" hidden="1" customHeight="1">
      <c r="A60" s="80">
        <v>2</v>
      </c>
      <c r="B60" s="76">
        <v>2</v>
      </c>
      <c r="C60" s="77">
        <v>1</v>
      </c>
      <c r="D60" s="77">
        <v>1</v>
      </c>
      <c r="E60" s="77">
        <v>1</v>
      </c>
      <c r="F60" s="79">
        <v>17</v>
      </c>
      <c r="G60" s="78" t="s">
        <v>51</v>
      </c>
      <c r="H60" s="10">
        <v>27</v>
      </c>
      <c r="I60" s="83">
        <v>0</v>
      </c>
      <c r="J60" s="83">
        <v>0</v>
      </c>
      <c r="K60" s="83">
        <v>0</v>
      </c>
      <c r="L60" s="83">
        <v>0</v>
      </c>
      <c r="M60"/>
      <c r="Q60" s="15"/>
      <c r="R60" s="29"/>
    </row>
    <row r="61" spans="1:18" ht="14.25" customHeight="1">
      <c r="A61" s="80">
        <v>2</v>
      </c>
      <c r="B61" s="76">
        <v>2</v>
      </c>
      <c r="C61" s="77">
        <v>1</v>
      </c>
      <c r="D61" s="77">
        <v>1</v>
      </c>
      <c r="E61" s="77">
        <v>1</v>
      </c>
      <c r="F61" s="79">
        <v>20</v>
      </c>
      <c r="G61" s="78" t="s">
        <v>52</v>
      </c>
      <c r="H61" s="10">
        <v>28</v>
      </c>
      <c r="I61" s="83">
        <v>19700</v>
      </c>
      <c r="J61" s="82">
        <v>19700</v>
      </c>
      <c r="K61" s="82">
        <v>17975.46</v>
      </c>
      <c r="L61" s="82">
        <v>17975.46</v>
      </c>
      <c r="M61"/>
      <c r="Q61" s="15"/>
      <c r="R61" s="29"/>
    </row>
    <row r="62" spans="1:18" ht="27.75" customHeight="1">
      <c r="A62" s="80">
        <v>2</v>
      </c>
      <c r="B62" s="76">
        <v>2</v>
      </c>
      <c r="C62" s="77">
        <v>1</v>
      </c>
      <c r="D62" s="77">
        <v>1</v>
      </c>
      <c r="E62" s="77">
        <v>1</v>
      </c>
      <c r="F62" s="79">
        <v>21</v>
      </c>
      <c r="G62" s="78" t="s">
        <v>53</v>
      </c>
      <c r="H62" s="10">
        <v>29</v>
      </c>
      <c r="I62" s="83">
        <v>5300</v>
      </c>
      <c r="J62" s="82">
        <v>5300</v>
      </c>
      <c r="K62" s="82">
        <v>5182.2</v>
      </c>
      <c r="L62" s="82">
        <v>5182.2</v>
      </c>
      <c r="M62"/>
      <c r="Q62" s="15"/>
      <c r="R62" s="29"/>
    </row>
    <row r="63" spans="1:18" ht="12" customHeight="1">
      <c r="A63" s="80">
        <v>2</v>
      </c>
      <c r="B63" s="76">
        <v>2</v>
      </c>
      <c r="C63" s="77">
        <v>1</v>
      </c>
      <c r="D63" s="77">
        <v>1</v>
      </c>
      <c r="E63" s="77">
        <v>1</v>
      </c>
      <c r="F63" s="79">
        <v>22</v>
      </c>
      <c r="G63" s="78" t="s">
        <v>54</v>
      </c>
      <c r="H63" s="10">
        <v>30</v>
      </c>
      <c r="I63" s="83">
        <v>300</v>
      </c>
      <c r="J63" s="82">
        <v>300</v>
      </c>
      <c r="K63" s="82">
        <v>300</v>
      </c>
      <c r="L63" s="82">
        <v>300</v>
      </c>
      <c r="M63"/>
      <c r="Q63" s="15"/>
      <c r="R63" s="29"/>
    </row>
    <row r="64" spans="1:18" ht="12" hidden="1" customHeight="1">
      <c r="A64" s="80">
        <v>2</v>
      </c>
      <c r="B64" s="76">
        <v>2</v>
      </c>
      <c r="C64" s="77">
        <v>1</v>
      </c>
      <c r="D64" s="77">
        <v>1</v>
      </c>
      <c r="E64" s="77">
        <v>1</v>
      </c>
      <c r="F64" s="79">
        <v>23</v>
      </c>
      <c r="G64" s="78" t="s">
        <v>55</v>
      </c>
      <c r="H64" s="10">
        <v>31</v>
      </c>
      <c r="I64" s="83">
        <v>0</v>
      </c>
      <c r="J64" s="82">
        <v>0</v>
      </c>
      <c r="K64" s="82">
        <v>0</v>
      </c>
      <c r="L64" s="82">
        <v>0</v>
      </c>
      <c r="M64"/>
      <c r="Q64" s="15"/>
      <c r="R64" s="29"/>
    </row>
    <row r="65" spans="1:18" ht="15" customHeight="1">
      <c r="A65" s="80">
        <v>2</v>
      </c>
      <c r="B65" s="76">
        <v>2</v>
      </c>
      <c r="C65" s="77">
        <v>1</v>
      </c>
      <c r="D65" s="77">
        <v>1</v>
      </c>
      <c r="E65" s="77">
        <v>1</v>
      </c>
      <c r="F65" s="79">
        <v>30</v>
      </c>
      <c r="G65" s="78" t="s">
        <v>56</v>
      </c>
      <c r="H65" s="10">
        <v>32</v>
      </c>
      <c r="I65" s="83">
        <v>17505</v>
      </c>
      <c r="J65" s="82">
        <v>17505</v>
      </c>
      <c r="K65" s="82">
        <v>16342.61</v>
      </c>
      <c r="L65" s="82">
        <v>16342.61</v>
      </c>
      <c r="M65"/>
      <c r="Q65" s="15"/>
      <c r="R65" s="29"/>
    </row>
    <row r="66" spans="1:18" ht="14.25" hidden="1" customHeight="1">
      <c r="A66" s="103">
        <v>2</v>
      </c>
      <c r="B66" s="104">
        <v>3</v>
      </c>
      <c r="C66" s="68"/>
      <c r="D66" s="69"/>
      <c r="E66" s="69"/>
      <c r="F66" s="72"/>
      <c r="G66" s="105" t="s">
        <v>57</v>
      </c>
      <c r="H66" s="10">
        <v>33</v>
      </c>
      <c r="I66" s="86">
        <f>I67</f>
        <v>0</v>
      </c>
      <c r="J66" s="86">
        <f>J67</f>
        <v>0</v>
      </c>
      <c r="K66" s="86">
        <f>K67</f>
        <v>0</v>
      </c>
      <c r="L66" s="86">
        <f>L67</f>
        <v>0</v>
      </c>
      <c r="M66"/>
    </row>
    <row r="67" spans="1:18" ht="13.5" hidden="1" customHeight="1">
      <c r="A67" s="80">
        <v>2</v>
      </c>
      <c r="B67" s="76">
        <v>3</v>
      </c>
      <c r="C67" s="77">
        <v>1</v>
      </c>
      <c r="D67" s="77"/>
      <c r="E67" s="77"/>
      <c r="F67" s="79"/>
      <c r="G67" s="78" t="s">
        <v>58</v>
      </c>
      <c r="H67" s="10">
        <v>34</v>
      </c>
      <c r="I67" s="65">
        <f>SUM(I68+I73+I78)</f>
        <v>0</v>
      </c>
      <c r="J67" s="106">
        <f>SUM(J68+J73+J78)</f>
        <v>0</v>
      </c>
      <c r="K67" s="66">
        <f>SUM(K68+K73+K78)</f>
        <v>0</v>
      </c>
      <c r="L67" s="65">
        <f>SUM(L68+L73+L78)</f>
        <v>0</v>
      </c>
      <c r="M67"/>
      <c r="Q67" s="29"/>
      <c r="R67" s="15"/>
    </row>
    <row r="68" spans="1:18" ht="15" hidden="1" customHeight="1">
      <c r="A68" s="80">
        <v>2</v>
      </c>
      <c r="B68" s="76">
        <v>3</v>
      </c>
      <c r="C68" s="77">
        <v>1</v>
      </c>
      <c r="D68" s="77">
        <v>1</v>
      </c>
      <c r="E68" s="77"/>
      <c r="F68" s="79"/>
      <c r="G68" s="78" t="s">
        <v>59</v>
      </c>
      <c r="H68" s="10">
        <v>35</v>
      </c>
      <c r="I68" s="65">
        <f>I69</f>
        <v>0</v>
      </c>
      <c r="J68" s="106">
        <f>J69</f>
        <v>0</v>
      </c>
      <c r="K68" s="66">
        <f>K69</f>
        <v>0</v>
      </c>
      <c r="L68" s="65">
        <f>L69</f>
        <v>0</v>
      </c>
      <c r="M68"/>
      <c r="Q68" s="15"/>
      <c r="R68" s="29"/>
    </row>
    <row r="69" spans="1:18" ht="13.5" hidden="1" customHeight="1">
      <c r="A69" s="80">
        <v>2</v>
      </c>
      <c r="B69" s="76">
        <v>3</v>
      </c>
      <c r="C69" s="77">
        <v>1</v>
      </c>
      <c r="D69" s="77">
        <v>1</v>
      </c>
      <c r="E69" s="77">
        <v>1</v>
      </c>
      <c r="F69" s="79"/>
      <c r="G69" s="78" t="s">
        <v>59</v>
      </c>
      <c r="H69" s="10">
        <v>36</v>
      </c>
      <c r="I69" s="65">
        <f>SUM(I70:I72)</f>
        <v>0</v>
      </c>
      <c r="J69" s="106">
        <f>SUM(J70:J72)</f>
        <v>0</v>
      </c>
      <c r="K69" s="66">
        <f>SUM(K70:K72)</f>
        <v>0</v>
      </c>
      <c r="L69" s="65">
        <f>SUM(L70:L72)</f>
        <v>0</v>
      </c>
      <c r="M69"/>
      <c r="Q69" s="15"/>
      <c r="R69" s="29"/>
    </row>
    <row r="70" spans="1:18" s="107" customFormat="1" ht="25.5" hidden="1" customHeight="1">
      <c r="A70" s="80">
        <v>2</v>
      </c>
      <c r="B70" s="76">
        <v>3</v>
      </c>
      <c r="C70" s="77">
        <v>1</v>
      </c>
      <c r="D70" s="77">
        <v>1</v>
      </c>
      <c r="E70" s="77">
        <v>1</v>
      </c>
      <c r="F70" s="79">
        <v>1</v>
      </c>
      <c r="G70" s="78" t="s">
        <v>60</v>
      </c>
      <c r="H70" s="10">
        <v>37</v>
      </c>
      <c r="I70" s="83">
        <v>0</v>
      </c>
      <c r="J70" s="83">
        <v>0</v>
      </c>
      <c r="K70" s="83">
        <v>0</v>
      </c>
      <c r="L70" s="83">
        <v>0</v>
      </c>
      <c r="Q70" s="15"/>
      <c r="R70" s="29"/>
    </row>
    <row r="71" spans="1:18" ht="19.5" hidden="1" customHeight="1">
      <c r="A71" s="80">
        <v>2</v>
      </c>
      <c r="B71" s="71">
        <v>3</v>
      </c>
      <c r="C71" s="69">
        <v>1</v>
      </c>
      <c r="D71" s="69">
        <v>1</v>
      </c>
      <c r="E71" s="69">
        <v>1</v>
      </c>
      <c r="F71" s="72">
        <v>2</v>
      </c>
      <c r="G71" s="70" t="s">
        <v>61</v>
      </c>
      <c r="H71" s="10">
        <v>38</v>
      </c>
      <c r="I71" s="81">
        <v>0</v>
      </c>
      <c r="J71" s="81">
        <v>0</v>
      </c>
      <c r="K71" s="81">
        <v>0</v>
      </c>
      <c r="L71" s="81">
        <v>0</v>
      </c>
      <c r="M71"/>
      <c r="Q71" s="15"/>
      <c r="R71" s="29"/>
    </row>
    <row r="72" spans="1:18" ht="16.5" hidden="1" customHeight="1">
      <c r="A72" s="76">
        <v>2</v>
      </c>
      <c r="B72" s="77">
        <v>3</v>
      </c>
      <c r="C72" s="77">
        <v>1</v>
      </c>
      <c r="D72" s="77">
        <v>1</v>
      </c>
      <c r="E72" s="77">
        <v>1</v>
      </c>
      <c r="F72" s="79">
        <v>3</v>
      </c>
      <c r="G72" s="78" t="s">
        <v>62</v>
      </c>
      <c r="H72" s="10">
        <v>39</v>
      </c>
      <c r="I72" s="83">
        <v>0</v>
      </c>
      <c r="J72" s="83">
        <v>0</v>
      </c>
      <c r="K72" s="83">
        <v>0</v>
      </c>
      <c r="L72" s="83">
        <v>0</v>
      </c>
      <c r="M72"/>
      <c r="Q72" s="15"/>
      <c r="R72" s="29"/>
    </row>
    <row r="73" spans="1:18" ht="29.25" hidden="1" customHeight="1">
      <c r="A73" s="71">
        <v>2</v>
      </c>
      <c r="B73" s="69">
        <v>3</v>
      </c>
      <c r="C73" s="69">
        <v>1</v>
      </c>
      <c r="D73" s="69">
        <v>2</v>
      </c>
      <c r="E73" s="69"/>
      <c r="F73" s="72"/>
      <c r="G73" s="70" t="s">
        <v>63</v>
      </c>
      <c r="H73" s="10">
        <v>40</v>
      </c>
      <c r="I73" s="86">
        <f>I74</f>
        <v>0</v>
      </c>
      <c r="J73" s="108">
        <f>J74</f>
        <v>0</v>
      </c>
      <c r="K73" s="87">
        <f>K74</f>
        <v>0</v>
      </c>
      <c r="L73" s="87">
        <f>L74</f>
        <v>0</v>
      </c>
      <c r="M73"/>
      <c r="Q73" s="15"/>
      <c r="R73" s="29"/>
    </row>
    <row r="74" spans="1:18" ht="27" hidden="1" customHeight="1">
      <c r="A74" s="89">
        <v>2</v>
      </c>
      <c r="B74" s="90">
        <v>3</v>
      </c>
      <c r="C74" s="90">
        <v>1</v>
      </c>
      <c r="D74" s="90">
        <v>2</v>
      </c>
      <c r="E74" s="90">
        <v>1</v>
      </c>
      <c r="F74" s="92"/>
      <c r="G74" s="70" t="s">
        <v>63</v>
      </c>
      <c r="H74" s="10">
        <v>41</v>
      </c>
      <c r="I74" s="75">
        <f>SUM(I75:I77)</f>
        <v>0</v>
      </c>
      <c r="J74" s="109">
        <f>SUM(J75:J77)</f>
        <v>0</v>
      </c>
      <c r="K74" s="74">
        <f>SUM(K75:K77)</f>
        <v>0</v>
      </c>
      <c r="L74" s="66">
        <f>SUM(L75:L77)</f>
        <v>0</v>
      </c>
      <c r="M74"/>
      <c r="Q74" s="15"/>
      <c r="R74" s="29"/>
    </row>
    <row r="75" spans="1:18" s="107" customFormat="1" ht="27" hidden="1" customHeight="1">
      <c r="A75" s="76">
        <v>2</v>
      </c>
      <c r="B75" s="77">
        <v>3</v>
      </c>
      <c r="C75" s="77">
        <v>1</v>
      </c>
      <c r="D75" s="77">
        <v>2</v>
      </c>
      <c r="E75" s="77">
        <v>1</v>
      </c>
      <c r="F75" s="79">
        <v>1</v>
      </c>
      <c r="G75" s="80" t="s">
        <v>60</v>
      </c>
      <c r="H75" s="10">
        <v>42</v>
      </c>
      <c r="I75" s="83">
        <v>0</v>
      </c>
      <c r="J75" s="83">
        <v>0</v>
      </c>
      <c r="K75" s="83">
        <v>0</v>
      </c>
      <c r="L75" s="83">
        <v>0</v>
      </c>
      <c r="Q75" s="15"/>
      <c r="R75" s="29"/>
    </row>
    <row r="76" spans="1:18" ht="16.5" hidden="1" customHeight="1">
      <c r="A76" s="76">
        <v>2</v>
      </c>
      <c r="B76" s="77">
        <v>3</v>
      </c>
      <c r="C76" s="77">
        <v>1</v>
      </c>
      <c r="D76" s="77">
        <v>2</v>
      </c>
      <c r="E76" s="77">
        <v>1</v>
      </c>
      <c r="F76" s="79">
        <v>2</v>
      </c>
      <c r="G76" s="80" t="s">
        <v>61</v>
      </c>
      <c r="H76" s="10">
        <v>43</v>
      </c>
      <c r="I76" s="83">
        <v>0</v>
      </c>
      <c r="J76" s="83">
        <v>0</v>
      </c>
      <c r="K76" s="83">
        <v>0</v>
      </c>
      <c r="L76" s="83">
        <v>0</v>
      </c>
      <c r="M76"/>
      <c r="Q76" s="15"/>
      <c r="R76" s="29"/>
    </row>
    <row r="77" spans="1:18" ht="15" hidden="1" customHeight="1">
      <c r="A77" s="76">
        <v>2</v>
      </c>
      <c r="B77" s="77">
        <v>3</v>
      </c>
      <c r="C77" s="77">
        <v>1</v>
      </c>
      <c r="D77" s="77">
        <v>2</v>
      </c>
      <c r="E77" s="77">
        <v>1</v>
      </c>
      <c r="F77" s="79">
        <v>3</v>
      </c>
      <c r="G77" s="80" t="s">
        <v>62</v>
      </c>
      <c r="H77" s="10">
        <v>44</v>
      </c>
      <c r="I77" s="83">
        <v>0</v>
      </c>
      <c r="J77" s="83">
        <v>0</v>
      </c>
      <c r="K77" s="83">
        <v>0</v>
      </c>
      <c r="L77" s="83">
        <v>0</v>
      </c>
      <c r="M77"/>
      <c r="Q77" s="15"/>
      <c r="R77" s="29"/>
    </row>
    <row r="78" spans="1:18" ht="27.75" hidden="1" customHeight="1">
      <c r="A78" s="76">
        <v>2</v>
      </c>
      <c r="B78" s="77">
        <v>3</v>
      </c>
      <c r="C78" s="77">
        <v>1</v>
      </c>
      <c r="D78" s="77">
        <v>3</v>
      </c>
      <c r="E78" s="77"/>
      <c r="F78" s="79"/>
      <c r="G78" s="80" t="s">
        <v>64</v>
      </c>
      <c r="H78" s="10">
        <v>45</v>
      </c>
      <c r="I78" s="65">
        <f>I79</f>
        <v>0</v>
      </c>
      <c r="J78" s="106">
        <f>J79</f>
        <v>0</v>
      </c>
      <c r="K78" s="66">
        <f>K79</f>
        <v>0</v>
      </c>
      <c r="L78" s="66">
        <f>L79</f>
        <v>0</v>
      </c>
      <c r="M78"/>
      <c r="Q78" s="15"/>
      <c r="R78" s="29"/>
    </row>
    <row r="79" spans="1:18" ht="26.25" hidden="1" customHeight="1">
      <c r="A79" s="76">
        <v>2</v>
      </c>
      <c r="B79" s="77">
        <v>3</v>
      </c>
      <c r="C79" s="77">
        <v>1</v>
      </c>
      <c r="D79" s="77">
        <v>3</v>
      </c>
      <c r="E79" s="77">
        <v>1</v>
      </c>
      <c r="F79" s="79"/>
      <c r="G79" s="80" t="s">
        <v>65</v>
      </c>
      <c r="H79" s="10">
        <v>46</v>
      </c>
      <c r="I79" s="65">
        <f>SUM(I80:I82)</f>
        <v>0</v>
      </c>
      <c r="J79" s="106">
        <f>SUM(J80:J82)</f>
        <v>0</v>
      </c>
      <c r="K79" s="66">
        <f>SUM(K80:K82)</f>
        <v>0</v>
      </c>
      <c r="L79" s="66">
        <f>SUM(L80:L82)</f>
        <v>0</v>
      </c>
      <c r="M79"/>
      <c r="Q79" s="15"/>
      <c r="R79" s="29"/>
    </row>
    <row r="80" spans="1:18" ht="15" hidden="1" customHeight="1">
      <c r="A80" s="71">
        <v>2</v>
      </c>
      <c r="B80" s="69">
        <v>3</v>
      </c>
      <c r="C80" s="69">
        <v>1</v>
      </c>
      <c r="D80" s="69">
        <v>3</v>
      </c>
      <c r="E80" s="69">
        <v>1</v>
      </c>
      <c r="F80" s="72">
        <v>1</v>
      </c>
      <c r="G80" s="96" t="s">
        <v>66</v>
      </c>
      <c r="H80" s="10">
        <v>47</v>
      </c>
      <c r="I80" s="81">
        <v>0</v>
      </c>
      <c r="J80" s="81">
        <v>0</v>
      </c>
      <c r="K80" s="81">
        <v>0</v>
      </c>
      <c r="L80" s="81">
        <v>0</v>
      </c>
      <c r="M80"/>
      <c r="Q80" s="15"/>
      <c r="R80" s="29"/>
    </row>
    <row r="81" spans="1:18" ht="16.5" hidden="1" customHeight="1">
      <c r="A81" s="76">
        <v>2</v>
      </c>
      <c r="B81" s="77">
        <v>3</v>
      </c>
      <c r="C81" s="77">
        <v>1</v>
      </c>
      <c r="D81" s="77">
        <v>3</v>
      </c>
      <c r="E81" s="77">
        <v>1</v>
      </c>
      <c r="F81" s="79">
        <v>2</v>
      </c>
      <c r="G81" s="80" t="s">
        <v>67</v>
      </c>
      <c r="H81" s="10">
        <v>48</v>
      </c>
      <c r="I81" s="83">
        <v>0</v>
      </c>
      <c r="J81" s="83">
        <v>0</v>
      </c>
      <c r="K81" s="83">
        <v>0</v>
      </c>
      <c r="L81" s="83">
        <v>0</v>
      </c>
      <c r="M81"/>
      <c r="Q81" s="15"/>
      <c r="R81" s="29"/>
    </row>
    <row r="82" spans="1:18" ht="17.25" hidden="1" customHeight="1">
      <c r="A82" s="71">
        <v>2</v>
      </c>
      <c r="B82" s="69">
        <v>3</v>
      </c>
      <c r="C82" s="69">
        <v>1</v>
      </c>
      <c r="D82" s="69">
        <v>3</v>
      </c>
      <c r="E82" s="69">
        <v>1</v>
      </c>
      <c r="F82" s="72">
        <v>3</v>
      </c>
      <c r="G82" s="96" t="s">
        <v>68</v>
      </c>
      <c r="H82" s="10">
        <v>49</v>
      </c>
      <c r="I82" s="81">
        <v>0</v>
      </c>
      <c r="J82" s="81">
        <v>0</v>
      </c>
      <c r="K82" s="81">
        <v>0</v>
      </c>
      <c r="L82" s="81">
        <v>0</v>
      </c>
      <c r="M82"/>
      <c r="Q82" s="15"/>
      <c r="R82" s="29"/>
    </row>
    <row r="83" spans="1:18" ht="12.75" hidden="1" customHeight="1">
      <c r="A83" s="71">
        <v>2</v>
      </c>
      <c r="B83" s="69">
        <v>3</v>
      </c>
      <c r="C83" s="69">
        <v>2</v>
      </c>
      <c r="D83" s="69"/>
      <c r="E83" s="69"/>
      <c r="F83" s="72"/>
      <c r="G83" s="96" t="s">
        <v>69</v>
      </c>
      <c r="H83" s="10">
        <v>50</v>
      </c>
      <c r="I83" s="65">
        <f t="shared" ref="I83:L84" si="2">I84</f>
        <v>0</v>
      </c>
      <c r="J83" s="65">
        <f t="shared" si="2"/>
        <v>0</v>
      </c>
      <c r="K83" s="65">
        <f t="shared" si="2"/>
        <v>0</v>
      </c>
      <c r="L83" s="65">
        <f t="shared" si="2"/>
        <v>0</v>
      </c>
      <c r="M83"/>
    </row>
    <row r="84" spans="1:18" ht="12" hidden="1" customHeight="1">
      <c r="A84" s="71">
        <v>2</v>
      </c>
      <c r="B84" s="69">
        <v>3</v>
      </c>
      <c r="C84" s="69">
        <v>2</v>
      </c>
      <c r="D84" s="69">
        <v>1</v>
      </c>
      <c r="E84" s="69"/>
      <c r="F84" s="72"/>
      <c r="G84" s="96" t="s">
        <v>69</v>
      </c>
      <c r="H84" s="10">
        <v>51</v>
      </c>
      <c r="I84" s="65">
        <f t="shared" si="2"/>
        <v>0</v>
      </c>
      <c r="J84" s="65">
        <f t="shared" si="2"/>
        <v>0</v>
      </c>
      <c r="K84" s="65">
        <f t="shared" si="2"/>
        <v>0</v>
      </c>
      <c r="L84" s="65">
        <f t="shared" si="2"/>
        <v>0</v>
      </c>
      <c r="M84"/>
    </row>
    <row r="85" spans="1:18" ht="15.75" hidden="1" customHeight="1">
      <c r="A85" s="71">
        <v>2</v>
      </c>
      <c r="B85" s="69">
        <v>3</v>
      </c>
      <c r="C85" s="69">
        <v>2</v>
      </c>
      <c r="D85" s="69">
        <v>1</v>
      </c>
      <c r="E85" s="69">
        <v>1</v>
      </c>
      <c r="F85" s="72"/>
      <c r="G85" s="96" t="s">
        <v>69</v>
      </c>
      <c r="H85" s="10">
        <v>52</v>
      </c>
      <c r="I85" s="65">
        <f>SUM(I86)</f>
        <v>0</v>
      </c>
      <c r="J85" s="65">
        <f>SUM(J86)</f>
        <v>0</v>
      </c>
      <c r="K85" s="65">
        <f>SUM(K86)</f>
        <v>0</v>
      </c>
      <c r="L85" s="65">
        <f>SUM(L86)</f>
        <v>0</v>
      </c>
      <c r="M85"/>
    </row>
    <row r="86" spans="1:18" ht="13.5" hidden="1" customHeight="1">
      <c r="A86" s="71">
        <v>2</v>
      </c>
      <c r="B86" s="69">
        <v>3</v>
      </c>
      <c r="C86" s="69">
        <v>2</v>
      </c>
      <c r="D86" s="69">
        <v>1</v>
      </c>
      <c r="E86" s="69">
        <v>1</v>
      </c>
      <c r="F86" s="72">
        <v>1</v>
      </c>
      <c r="G86" s="96" t="s">
        <v>69</v>
      </c>
      <c r="H86" s="10">
        <v>53</v>
      </c>
      <c r="I86" s="83">
        <v>0</v>
      </c>
      <c r="J86" s="83">
        <v>0</v>
      </c>
      <c r="K86" s="83">
        <v>0</v>
      </c>
      <c r="L86" s="83">
        <v>0</v>
      </c>
      <c r="M86"/>
    </row>
    <row r="87" spans="1:18" ht="16.5" hidden="1" customHeight="1">
      <c r="A87" s="61">
        <v>2</v>
      </c>
      <c r="B87" s="62">
        <v>4</v>
      </c>
      <c r="C87" s="62"/>
      <c r="D87" s="62"/>
      <c r="E87" s="62"/>
      <c r="F87" s="64"/>
      <c r="G87" s="110" t="s">
        <v>70</v>
      </c>
      <c r="H87" s="10">
        <v>54</v>
      </c>
      <c r="I87" s="65">
        <f t="shared" ref="I87:L89" si="3">I88</f>
        <v>0</v>
      </c>
      <c r="J87" s="106">
        <f t="shared" si="3"/>
        <v>0</v>
      </c>
      <c r="K87" s="66">
        <f t="shared" si="3"/>
        <v>0</v>
      </c>
      <c r="L87" s="66">
        <f t="shared" si="3"/>
        <v>0</v>
      </c>
      <c r="M87"/>
    </row>
    <row r="88" spans="1:18" ht="15.75" hidden="1" customHeight="1">
      <c r="A88" s="76">
        <v>2</v>
      </c>
      <c r="B88" s="77">
        <v>4</v>
      </c>
      <c r="C88" s="77">
        <v>1</v>
      </c>
      <c r="D88" s="77"/>
      <c r="E88" s="77"/>
      <c r="F88" s="79"/>
      <c r="G88" s="80" t="s">
        <v>71</v>
      </c>
      <c r="H88" s="10">
        <v>55</v>
      </c>
      <c r="I88" s="65">
        <f t="shared" si="3"/>
        <v>0</v>
      </c>
      <c r="J88" s="106">
        <f t="shared" si="3"/>
        <v>0</v>
      </c>
      <c r="K88" s="66">
        <f t="shared" si="3"/>
        <v>0</v>
      </c>
      <c r="L88" s="66">
        <f t="shared" si="3"/>
        <v>0</v>
      </c>
      <c r="M88"/>
    </row>
    <row r="89" spans="1:18" ht="17.25" hidden="1" customHeight="1">
      <c r="A89" s="76">
        <v>2</v>
      </c>
      <c r="B89" s="77">
        <v>4</v>
      </c>
      <c r="C89" s="77">
        <v>1</v>
      </c>
      <c r="D89" s="77">
        <v>1</v>
      </c>
      <c r="E89" s="77"/>
      <c r="F89" s="79"/>
      <c r="G89" s="80" t="s">
        <v>71</v>
      </c>
      <c r="H89" s="10">
        <v>56</v>
      </c>
      <c r="I89" s="65">
        <f t="shared" si="3"/>
        <v>0</v>
      </c>
      <c r="J89" s="106">
        <f t="shared" si="3"/>
        <v>0</v>
      </c>
      <c r="K89" s="66">
        <f t="shared" si="3"/>
        <v>0</v>
      </c>
      <c r="L89" s="66">
        <f t="shared" si="3"/>
        <v>0</v>
      </c>
      <c r="M89"/>
    </row>
    <row r="90" spans="1:18" ht="18" hidden="1" customHeight="1">
      <c r="A90" s="76">
        <v>2</v>
      </c>
      <c r="B90" s="77">
        <v>4</v>
      </c>
      <c r="C90" s="77">
        <v>1</v>
      </c>
      <c r="D90" s="77">
        <v>1</v>
      </c>
      <c r="E90" s="77">
        <v>1</v>
      </c>
      <c r="F90" s="79"/>
      <c r="G90" s="80" t="s">
        <v>71</v>
      </c>
      <c r="H90" s="10">
        <v>57</v>
      </c>
      <c r="I90" s="65">
        <f>SUM(I91:I93)</f>
        <v>0</v>
      </c>
      <c r="J90" s="106">
        <f>SUM(J91:J93)</f>
        <v>0</v>
      </c>
      <c r="K90" s="66">
        <f>SUM(K91:K93)</f>
        <v>0</v>
      </c>
      <c r="L90" s="66">
        <f>SUM(L91:L93)</f>
        <v>0</v>
      </c>
      <c r="M90"/>
    </row>
    <row r="91" spans="1:18" ht="14.25" hidden="1" customHeight="1">
      <c r="A91" s="76">
        <v>2</v>
      </c>
      <c r="B91" s="77">
        <v>4</v>
      </c>
      <c r="C91" s="77">
        <v>1</v>
      </c>
      <c r="D91" s="77">
        <v>1</v>
      </c>
      <c r="E91" s="77">
        <v>1</v>
      </c>
      <c r="F91" s="79">
        <v>1</v>
      </c>
      <c r="G91" s="80" t="s">
        <v>72</v>
      </c>
      <c r="H91" s="10">
        <v>58</v>
      </c>
      <c r="I91" s="83">
        <v>0</v>
      </c>
      <c r="J91" s="83">
        <v>0</v>
      </c>
      <c r="K91" s="83">
        <v>0</v>
      </c>
      <c r="L91" s="83">
        <v>0</v>
      </c>
      <c r="M91"/>
    </row>
    <row r="92" spans="1:18" ht="13.5" hidden="1" customHeight="1">
      <c r="A92" s="76">
        <v>2</v>
      </c>
      <c r="B92" s="76">
        <v>4</v>
      </c>
      <c r="C92" s="76">
        <v>1</v>
      </c>
      <c r="D92" s="77">
        <v>1</v>
      </c>
      <c r="E92" s="77">
        <v>1</v>
      </c>
      <c r="F92" s="111">
        <v>2</v>
      </c>
      <c r="G92" s="78" t="s">
        <v>73</v>
      </c>
      <c r="H92" s="10">
        <v>59</v>
      </c>
      <c r="I92" s="83">
        <v>0</v>
      </c>
      <c r="J92" s="83">
        <v>0</v>
      </c>
      <c r="K92" s="83">
        <v>0</v>
      </c>
      <c r="L92" s="83">
        <v>0</v>
      </c>
      <c r="M92"/>
    </row>
    <row r="93" spans="1:18" hidden="1">
      <c r="A93" s="76">
        <v>2</v>
      </c>
      <c r="B93" s="77">
        <v>4</v>
      </c>
      <c r="C93" s="76">
        <v>1</v>
      </c>
      <c r="D93" s="77">
        <v>1</v>
      </c>
      <c r="E93" s="77">
        <v>1</v>
      </c>
      <c r="F93" s="111">
        <v>3</v>
      </c>
      <c r="G93" s="78" t="s">
        <v>74</v>
      </c>
      <c r="H93" s="10">
        <v>60</v>
      </c>
      <c r="I93" s="83">
        <v>0</v>
      </c>
      <c r="J93" s="83">
        <v>0</v>
      </c>
      <c r="K93" s="83">
        <v>0</v>
      </c>
      <c r="L93" s="83">
        <v>0</v>
      </c>
    </row>
    <row r="94" spans="1:18" hidden="1">
      <c r="A94" s="61">
        <v>2</v>
      </c>
      <c r="B94" s="62">
        <v>5</v>
      </c>
      <c r="C94" s="61"/>
      <c r="D94" s="62"/>
      <c r="E94" s="62"/>
      <c r="F94" s="112"/>
      <c r="G94" s="63" t="s">
        <v>75</v>
      </c>
      <c r="H94" s="10">
        <v>61</v>
      </c>
      <c r="I94" s="65">
        <f>SUM(I95+I100+I105)</f>
        <v>0</v>
      </c>
      <c r="J94" s="106">
        <f>SUM(J95+J100+J105)</f>
        <v>0</v>
      </c>
      <c r="K94" s="66">
        <f>SUM(K95+K100+K105)</f>
        <v>0</v>
      </c>
      <c r="L94" s="66">
        <f>SUM(L95+L100+L105)</f>
        <v>0</v>
      </c>
    </row>
    <row r="95" spans="1:18" hidden="1">
      <c r="A95" s="71">
        <v>2</v>
      </c>
      <c r="B95" s="69">
        <v>5</v>
      </c>
      <c r="C95" s="71">
        <v>1</v>
      </c>
      <c r="D95" s="69"/>
      <c r="E95" s="69"/>
      <c r="F95" s="113"/>
      <c r="G95" s="70" t="s">
        <v>76</v>
      </c>
      <c r="H95" s="10">
        <v>62</v>
      </c>
      <c r="I95" s="86">
        <f t="shared" ref="I95:L96" si="4">I96</f>
        <v>0</v>
      </c>
      <c r="J95" s="108">
        <f t="shared" si="4"/>
        <v>0</v>
      </c>
      <c r="K95" s="87">
        <f t="shared" si="4"/>
        <v>0</v>
      </c>
      <c r="L95" s="87">
        <f t="shared" si="4"/>
        <v>0</v>
      </c>
    </row>
    <row r="96" spans="1:18" hidden="1">
      <c r="A96" s="76">
        <v>2</v>
      </c>
      <c r="B96" s="77">
        <v>5</v>
      </c>
      <c r="C96" s="76">
        <v>1</v>
      </c>
      <c r="D96" s="77">
        <v>1</v>
      </c>
      <c r="E96" s="77"/>
      <c r="F96" s="111"/>
      <c r="G96" s="78" t="s">
        <v>76</v>
      </c>
      <c r="H96" s="10">
        <v>63</v>
      </c>
      <c r="I96" s="65">
        <f t="shared" si="4"/>
        <v>0</v>
      </c>
      <c r="J96" s="106">
        <f t="shared" si="4"/>
        <v>0</v>
      </c>
      <c r="K96" s="66">
        <f t="shared" si="4"/>
        <v>0</v>
      </c>
      <c r="L96" s="66">
        <f t="shared" si="4"/>
        <v>0</v>
      </c>
    </row>
    <row r="97" spans="1:13" hidden="1">
      <c r="A97" s="76">
        <v>2</v>
      </c>
      <c r="B97" s="77">
        <v>5</v>
      </c>
      <c r="C97" s="76">
        <v>1</v>
      </c>
      <c r="D97" s="77">
        <v>1</v>
      </c>
      <c r="E97" s="77">
        <v>1</v>
      </c>
      <c r="F97" s="111"/>
      <c r="G97" s="78" t="s">
        <v>76</v>
      </c>
      <c r="H97" s="10">
        <v>64</v>
      </c>
      <c r="I97" s="65">
        <f>SUM(I98:I99)</f>
        <v>0</v>
      </c>
      <c r="J97" s="106">
        <f>SUM(J98:J99)</f>
        <v>0</v>
      </c>
      <c r="K97" s="66">
        <f>SUM(K98:K99)</f>
        <v>0</v>
      </c>
      <c r="L97" s="66">
        <f>SUM(L98:L99)</f>
        <v>0</v>
      </c>
    </row>
    <row r="98" spans="1:13" ht="25.5" hidden="1" customHeight="1">
      <c r="A98" s="76">
        <v>2</v>
      </c>
      <c r="B98" s="77">
        <v>5</v>
      </c>
      <c r="C98" s="76">
        <v>1</v>
      </c>
      <c r="D98" s="77">
        <v>1</v>
      </c>
      <c r="E98" s="77">
        <v>1</v>
      </c>
      <c r="F98" s="111">
        <v>1</v>
      </c>
      <c r="G98" s="78" t="s">
        <v>77</v>
      </c>
      <c r="H98" s="10">
        <v>65</v>
      </c>
      <c r="I98" s="83">
        <v>0</v>
      </c>
      <c r="J98" s="83">
        <v>0</v>
      </c>
      <c r="K98" s="83">
        <v>0</v>
      </c>
      <c r="L98" s="83">
        <v>0</v>
      </c>
      <c r="M98"/>
    </row>
    <row r="99" spans="1:13" ht="15.75" hidden="1" customHeight="1">
      <c r="A99" s="76">
        <v>2</v>
      </c>
      <c r="B99" s="77">
        <v>5</v>
      </c>
      <c r="C99" s="76">
        <v>1</v>
      </c>
      <c r="D99" s="77">
        <v>1</v>
      </c>
      <c r="E99" s="77">
        <v>1</v>
      </c>
      <c r="F99" s="111">
        <v>2</v>
      </c>
      <c r="G99" s="78" t="s">
        <v>78</v>
      </c>
      <c r="H99" s="10">
        <v>66</v>
      </c>
      <c r="I99" s="83">
        <v>0</v>
      </c>
      <c r="J99" s="83">
        <v>0</v>
      </c>
      <c r="K99" s="83">
        <v>0</v>
      </c>
      <c r="L99" s="83">
        <v>0</v>
      </c>
      <c r="M99"/>
    </row>
    <row r="100" spans="1:13" ht="12" hidden="1" customHeight="1">
      <c r="A100" s="76">
        <v>2</v>
      </c>
      <c r="B100" s="77">
        <v>5</v>
      </c>
      <c r="C100" s="76">
        <v>2</v>
      </c>
      <c r="D100" s="77"/>
      <c r="E100" s="77"/>
      <c r="F100" s="111"/>
      <c r="G100" s="78" t="s">
        <v>79</v>
      </c>
      <c r="H100" s="10">
        <v>67</v>
      </c>
      <c r="I100" s="65">
        <f t="shared" ref="I100:L101" si="5">I101</f>
        <v>0</v>
      </c>
      <c r="J100" s="106">
        <f t="shared" si="5"/>
        <v>0</v>
      </c>
      <c r="K100" s="66">
        <f t="shared" si="5"/>
        <v>0</v>
      </c>
      <c r="L100" s="65">
        <f t="shared" si="5"/>
        <v>0</v>
      </c>
      <c r="M100"/>
    </row>
    <row r="101" spans="1:13" ht="15.75" hidden="1" customHeight="1">
      <c r="A101" s="80">
        <v>2</v>
      </c>
      <c r="B101" s="76">
        <v>5</v>
      </c>
      <c r="C101" s="77">
        <v>2</v>
      </c>
      <c r="D101" s="78">
        <v>1</v>
      </c>
      <c r="E101" s="76"/>
      <c r="F101" s="111"/>
      <c r="G101" s="78" t="s">
        <v>79</v>
      </c>
      <c r="H101" s="10">
        <v>68</v>
      </c>
      <c r="I101" s="65">
        <f t="shared" si="5"/>
        <v>0</v>
      </c>
      <c r="J101" s="106">
        <f t="shared" si="5"/>
        <v>0</v>
      </c>
      <c r="K101" s="66">
        <f t="shared" si="5"/>
        <v>0</v>
      </c>
      <c r="L101" s="65">
        <f t="shared" si="5"/>
        <v>0</v>
      </c>
      <c r="M101"/>
    </row>
    <row r="102" spans="1:13" ht="15" hidden="1" customHeight="1">
      <c r="A102" s="80">
        <v>2</v>
      </c>
      <c r="B102" s="76">
        <v>5</v>
      </c>
      <c r="C102" s="77">
        <v>2</v>
      </c>
      <c r="D102" s="78">
        <v>1</v>
      </c>
      <c r="E102" s="76">
        <v>1</v>
      </c>
      <c r="F102" s="111"/>
      <c r="G102" s="78" t="s">
        <v>79</v>
      </c>
      <c r="H102" s="10">
        <v>69</v>
      </c>
      <c r="I102" s="65">
        <f>SUM(I103:I104)</f>
        <v>0</v>
      </c>
      <c r="J102" s="106">
        <f>SUM(J103:J104)</f>
        <v>0</v>
      </c>
      <c r="K102" s="66">
        <f>SUM(K103:K104)</f>
        <v>0</v>
      </c>
      <c r="L102" s="65">
        <f>SUM(L103:L104)</f>
        <v>0</v>
      </c>
      <c r="M102"/>
    </row>
    <row r="103" spans="1:13" ht="25.5" hidden="1" customHeight="1">
      <c r="A103" s="80">
        <v>2</v>
      </c>
      <c r="B103" s="76">
        <v>5</v>
      </c>
      <c r="C103" s="77">
        <v>2</v>
      </c>
      <c r="D103" s="78">
        <v>1</v>
      </c>
      <c r="E103" s="76">
        <v>1</v>
      </c>
      <c r="F103" s="111">
        <v>1</v>
      </c>
      <c r="G103" s="78" t="s">
        <v>80</v>
      </c>
      <c r="H103" s="10">
        <v>70</v>
      </c>
      <c r="I103" s="83">
        <v>0</v>
      </c>
      <c r="J103" s="83">
        <v>0</v>
      </c>
      <c r="K103" s="83">
        <v>0</v>
      </c>
      <c r="L103" s="83">
        <v>0</v>
      </c>
      <c r="M103"/>
    </row>
    <row r="104" spans="1:13" ht="25.5" hidden="1" customHeight="1">
      <c r="A104" s="80">
        <v>2</v>
      </c>
      <c r="B104" s="76">
        <v>5</v>
      </c>
      <c r="C104" s="77">
        <v>2</v>
      </c>
      <c r="D104" s="78">
        <v>1</v>
      </c>
      <c r="E104" s="76">
        <v>1</v>
      </c>
      <c r="F104" s="111">
        <v>2</v>
      </c>
      <c r="G104" s="78" t="s">
        <v>81</v>
      </c>
      <c r="H104" s="10">
        <v>71</v>
      </c>
      <c r="I104" s="83">
        <v>0</v>
      </c>
      <c r="J104" s="83">
        <v>0</v>
      </c>
      <c r="K104" s="83">
        <v>0</v>
      </c>
      <c r="L104" s="83">
        <v>0</v>
      </c>
      <c r="M104"/>
    </row>
    <row r="105" spans="1:13" ht="28.5" hidden="1" customHeight="1">
      <c r="A105" s="80">
        <v>2</v>
      </c>
      <c r="B105" s="76">
        <v>5</v>
      </c>
      <c r="C105" s="77">
        <v>3</v>
      </c>
      <c r="D105" s="78"/>
      <c r="E105" s="76"/>
      <c r="F105" s="111"/>
      <c r="G105" s="78" t="s">
        <v>82</v>
      </c>
      <c r="H105" s="10">
        <v>72</v>
      </c>
      <c r="I105" s="65">
        <f>I106+I110</f>
        <v>0</v>
      </c>
      <c r="J105" s="65">
        <f>J106+J110</f>
        <v>0</v>
      </c>
      <c r="K105" s="65">
        <f>K106+K110</f>
        <v>0</v>
      </c>
      <c r="L105" s="65">
        <f>L106+L110</f>
        <v>0</v>
      </c>
      <c r="M105"/>
    </row>
    <row r="106" spans="1:13" ht="27" hidden="1" customHeight="1">
      <c r="A106" s="80">
        <v>2</v>
      </c>
      <c r="B106" s="76">
        <v>5</v>
      </c>
      <c r="C106" s="77">
        <v>3</v>
      </c>
      <c r="D106" s="78">
        <v>1</v>
      </c>
      <c r="E106" s="76"/>
      <c r="F106" s="111"/>
      <c r="G106" s="78" t="s">
        <v>83</v>
      </c>
      <c r="H106" s="10">
        <v>73</v>
      </c>
      <c r="I106" s="65">
        <f>I107</f>
        <v>0</v>
      </c>
      <c r="J106" s="106">
        <f>J107</f>
        <v>0</v>
      </c>
      <c r="K106" s="66">
        <f>K107</f>
        <v>0</v>
      </c>
      <c r="L106" s="65">
        <f>L107</f>
        <v>0</v>
      </c>
      <c r="M106"/>
    </row>
    <row r="107" spans="1:13" ht="30" hidden="1" customHeight="1">
      <c r="A107" s="88">
        <v>2</v>
      </c>
      <c r="B107" s="89">
        <v>5</v>
      </c>
      <c r="C107" s="90">
        <v>3</v>
      </c>
      <c r="D107" s="91">
        <v>1</v>
      </c>
      <c r="E107" s="89">
        <v>1</v>
      </c>
      <c r="F107" s="114"/>
      <c r="G107" s="91" t="s">
        <v>83</v>
      </c>
      <c r="H107" s="10">
        <v>74</v>
      </c>
      <c r="I107" s="75">
        <f>SUM(I108:I109)</f>
        <v>0</v>
      </c>
      <c r="J107" s="109">
        <f>SUM(J108:J109)</f>
        <v>0</v>
      </c>
      <c r="K107" s="74">
        <f>SUM(K108:K109)</f>
        <v>0</v>
      </c>
      <c r="L107" s="75">
        <f>SUM(L108:L109)</f>
        <v>0</v>
      </c>
      <c r="M107"/>
    </row>
    <row r="108" spans="1:13" ht="26.25" hidden="1" customHeight="1">
      <c r="A108" s="80">
        <v>2</v>
      </c>
      <c r="B108" s="76">
        <v>5</v>
      </c>
      <c r="C108" s="77">
        <v>3</v>
      </c>
      <c r="D108" s="78">
        <v>1</v>
      </c>
      <c r="E108" s="76">
        <v>1</v>
      </c>
      <c r="F108" s="111">
        <v>1</v>
      </c>
      <c r="G108" s="78" t="s">
        <v>83</v>
      </c>
      <c r="H108" s="10">
        <v>75</v>
      </c>
      <c r="I108" s="83">
        <v>0</v>
      </c>
      <c r="J108" s="83">
        <v>0</v>
      </c>
      <c r="K108" s="83">
        <v>0</v>
      </c>
      <c r="L108" s="83">
        <v>0</v>
      </c>
      <c r="M108"/>
    </row>
    <row r="109" spans="1:13" ht="26.25" hidden="1" customHeight="1">
      <c r="A109" s="88">
        <v>2</v>
      </c>
      <c r="B109" s="89">
        <v>5</v>
      </c>
      <c r="C109" s="90">
        <v>3</v>
      </c>
      <c r="D109" s="91">
        <v>1</v>
      </c>
      <c r="E109" s="89">
        <v>1</v>
      </c>
      <c r="F109" s="114">
        <v>2</v>
      </c>
      <c r="G109" s="91" t="s">
        <v>84</v>
      </c>
      <c r="H109" s="10">
        <v>76</v>
      </c>
      <c r="I109" s="83">
        <v>0</v>
      </c>
      <c r="J109" s="83">
        <v>0</v>
      </c>
      <c r="K109" s="83">
        <v>0</v>
      </c>
      <c r="L109" s="83">
        <v>0</v>
      </c>
      <c r="M109"/>
    </row>
    <row r="110" spans="1:13" ht="27.75" hidden="1" customHeight="1">
      <c r="A110" s="88">
        <v>2</v>
      </c>
      <c r="B110" s="89">
        <v>5</v>
      </c>
      <c r="C110" s="90">
        <v>3</v>
      </c>
      <c r="D110" s="91">
        <v>2</v>
      </c>
      <c r="E110" s="89"/>
      <c r="F110" s="114"/>
      <c r="G110" s="91" t="s">
        <v>85</v>
      </c>
      <c r="H110" s="10">
        <v>77</v>
      </c>
      <c r="I110" s="75">
        <f>I111</f>
        <v>0</v>
      </c>
      <c r="J110" s="75">
        <f>J111</f>
        <v>0</v>
      </c>
      <c r="K110" s="75">
        <f>K111</f>
        <v>0</v>
      </c>
      <c r="L110" s="75">
        <f>L111</f>
        <v>0</v>
      </c>
      <c r="M110"/>
    </row>
    <row r="111" spans="1:13" ht="25.5" hidden="1" customHeight="1">
      <c r="A111" s="88">
        <v>2</v>
      </c>
      <c r="B111" s="89">
        <v>5</v>
      </c>
      <c r="C111" s="90">
        <v>3</v>
      </c>
      <c r="D111" s="91">
        <v>2</v>
      </c>
      <c r="E111" s="89">
        <v>1</v>
      </c>
      <c r="F111" s="114"/>
      <c r="G111" s="91" t="s">
        <v>85</v>
      </c>
      <c r="H111" s="10">
        <v>78</v>
      </c>
      <c r="I111" s="75">
        <f>SUM(I112:I113)</f>
        <v>0</v>
      </c>
      <c r="J111" s="75">
        <f>SUM(J112:J113)</f>
        <v>0</v>
      </c>
      <c r="K111" s="75">
        <f>SUM(K112:K113)</f>
        <v>0</v>
      </c>
      <c r="L111" s="75">
        <f>SUM(L112:L113)</f>
        <v>0</v>
      </c>
      <c r="M111"/>
    </row>
    <row r="112" spans="1:13" ht="30" hidden="1" customHeight="1">
      <c r="A112" s="88">
        <v>2</v>
      </c>
      <c r="B112" s="89">
        <v>5</v>
      </c>
      <c r="C112" s="90">
        <v>3</v>
      </c>
      <c r="D112" s="91">
        <v>2</v>
      </c>
      <c r="E112" s="89">
        <v>1</v>
      </c>
      <c r="F112" s="114">
        <v>1</v>
      </c>
      <c r="G112" s="91" t="s">
        <v>85</v>
      </c>
      <c r="H112" s="10">
        <v>79</v>
      </c>
      <c r="I112" s="83">
        <v>0</v>
      </c>
      <c r="J112" s="83">
        <v>0</v>
      </c>
      <c r="K112" s="83">
        <v>0</v>
      </c>
      <c r="L112" s="83">
        <v>0</v>
      </c>
      <c r="M112"/>
    </row>
    <row r="113" spans="1:13" ht="18" hidden="1" customHeight="1">
      <c r="A113" s="88">
        <v>2</v>
      </c>
      <c r="B113" s="89">
        <v>5</v>
      </c>
      <c r="C113" s="90">
        <v>3</v>
      </c>
      <c r="D113" s="91">
        <v>2</v>
      </c>
      <c r="E113" s="89">
        <v>1</v>
      </c>
      <c r="F113" s="114">
        <v>2</v>
      </c>
      <c r="G113" s="91" t="s">
        <v>86</v>
      </c>
      <c r="H113" s="10">
        <v>80</v>
      </c>
      <c r="I113" s="83">
        <v>0</v>
      </c>
      <c r="J113" s="83">
        <v>0</v>
      </c>
      <c r="K113" s="83">
        <v>0</v>
      </c>
      <c r="L113" s="83">
        <v>0</v>
      </c>
      <c r="M113"/>
    </row>
    <row r="114" spans="1:13" ht="16.5" hidden="1" customHeight="1">
      <c r="A114" s="110">
        <v>2</v>
      </c>
      <c r="B114" s="61">
        <v>6</v>
      </c>
      <c r="C114" s="62"/>
      <c r="D114" s="63"/>
      <c r="E114" s="61"/>
      <c r="F114" s="112"/>
      <c r="G114" s="115" t="s">
        <v>87</v>
      </c>
      <c r="H114" s="10">
        <v>81</v>
      </c>
      <c r="I114" s="65">
        <f>SUM(I115+I120+I124+I128+I132+I136)</f>
        <v>0</v>
      </c>
      <c r="J114" s="65">
        <f>SUM(J115+J120+J124+J128+J132+J136)</f>
        <v>0</v>
      </c>
      <c r="K114" s="65">
        <f>SUM(K115+K120+K124+K128+K132+K136)</f>
        <v>0</v>
      </c>
      <c r="L114" s="65">
        <f>SUM(L115+L120+L124+L128+L132+L136)</f>
        <v>0</v>
      </c>
      <c r="M114"/>
    </row>
    <row r="115" spans="1:13" ht="14.25" hidden="1" customHeight="1">
      <c r="A115" s="88">
        <v>2</v>
      </c>
      <c r="B115" s="89">
        <v>6</v>
      </c>
      <c r="C115" s="90">
        <v>1</v>
      </c>
      <c r="D115" s="91"/>
      <c r="E115" s="89"/>
      <c r="F115" s="114"/>
      <c r="G115" s="91" t="s">
        <v>88</v>
      </c>
      <c r="H115" s="10">
        <v>82</v>
      </c>
      <c r="I115" s="75">
        <f t="shared" ref="I115:L116" si="6">I116</f>
        <v>0</v>
      </c>
      <c r="J115" s="109">
        <f t="shared" si="6"/>
        <v>0</v>
      </c>
      <c r="K115" s="74">
        <f t="shared" si="6"/>
        <v>0</v>
      </c>
      <c r="L115" s="75">
        <f t="shared" si="6"/>
        <v>0</v>
      </c>
      <c r="M115"/>
    </row>
    <row r="116" spans="1:13" ht="14.25" hidden="1" customHeight="1">
      <c r="A116" s="80">
        <v>2</v>
      </c>
      <c r="B116" s="76">
        <v>6</v>
      </c>
      <c r="C116" s="77">
        <v>1</v>
      </c>
      <c r="D116" s="78">
        <v>1</v>
      </c>
      <c r="E116" s="76"/>
      <c r="F116" s="111"/>
      <c r="G116" s="78" t="s">
        <v>88</v>
      </c>
      <c r="H116" s="10">
        <v>83</v>
      </c>
      <c r="I116" s="65">
        <f t="shared" si="6"/>
        <v>0</v>
      </c>
      <c r="J116" s="106">
        <f t="shared" si="6"/>
        <v>0</v>
      </c>
      <c r="K116" s="66">
        <f t="shared" si="6"/>
        <v>0</v>
      </c>
      <c r="L116" s="65">
        <f t="shared" si="6"/>
        <v>0</v>
      </c>
      <c r="M116"/>
    </row>
    <row r="117" spans="1:13" hidden="1">
      <c r="A117" s="80">
        <v>2</v>
      </c>
      <c r="B117" s="76">
        <v>6</v>
      </c>
      <c r="C117" s="77">
        <v>1</v>
      </c>
      <c r="D117" s="78">
        <v>1</v>
      </c>
      <c r="E117" s="76">
        <v>1</v>
      </c>
      <c r="F117" s="111"/>
      <c r="G117" s="78" t="s">
        <v>88</v>
      </c>
      <c r="H117" s="10">
        <v>84</v>
      </c>
      <c r="I117" s="65">
        <f>SUM(I118:I119)</f>
        <v>0</v>
      </c>
      <c r="J117" s="106">
        <f>SUM(J118:J119)</f>
        <v>0</v>
      </c>
      <c r="K117" s="66">
        <f>SUM(K118:K119)</f>
        <v>0</v>
      </c>
      <c r="L117" s="65">
        <f>SUM(L118:L119)</f>
        <v>0</v>
      </c>
    </row>
    <row r="118" spans="1:13" ht="13.5" hidden="1" customHeight="1">
      <c r="A118" s="80">
        <v>2</v>
      </c>
      <c r="B118" s="76">
        <v>6</v>
      </c>
      <c r="C118" s="77">
        <v>1</v>
      </c>
      <c r="D118" s="78">
        <v>1</v>
      </c>
      <c r="E118" s="76">
        <v>1</v>
      </c>
      <c r="F118" s="111">
        <v>1</v>
      </c>
      <c r="G118" s="78" t="s">
        <v>89</v>
      </c>
      <c r="H118" s="10">
        <v>85</v>
      </c>
      <c r="I118" s="83">
        <v>0</v>
      </c>
      <c r="J118" s="83">
        <v>0</v>
      </c>
      <c r="K118" s="83">
        <v>0</v>
      </c>
      <c r="L118" s="83">
        <v>0</v>
      </c>
      <c r="M118"/>
    </row>
    <row r="119" spans="1:13" hidden="1">
      <c r="A119" s="96">
        <v>2</v>
      </c>
      <c r="B119" s="71">
        <v>6</v>
      </c>
      <c r="C119" s="69">
        <v>1</v>
      </c>
      <c r="D119" s="70">
        <v>1</v>
      </c>
      <c r="E119" s="71">
        <v>1</v>
      </c>
      <c r="F119" s="113">
        <v>2</v>
      </c>
      <c r="G119" s="70" t="s">
        <v>90</v>
      </c>
      <c r="H119" s="10">
        <v>86</v>
      </c>
      <c r="I119" s="81">
        <v>0</v>
      </c>
      <c r="J119" s="81">
        <v>0</v>
      </c>
      <c r="K119" s="81">
        <v>0</v>
      </c>
      <c r="L119" s="81">
        <v>0</v>
      </c>
    </row>
    <row r="120" spans="1:13" ht="25.5" hidden="1" customHeight="1">
      <c r="A120" s="80">
        <v>2</v>
      </c>
      <c r="B120" s="76">
        <v>6</v>
      </c>
      <c r="C120" s="77">
        <v>2</v>
      </c>
      <c r="D120" s="78"/>
      <c r="E120" s="76"/>
      <c r="F120" s="111"/>
      <c r="G120" s="78" t="s">
        <v>91</v>
      </c>
      <c r="H120" s="10">
        <v>87</v>
      </c>
      <c r="I120" s="65">
        <f t="shared" ref="I120:L122" si="7">I121</f>
        <v>0</v>
      </c>
      <c r="J120" s="106">
        <f t="shared" si="7"/>
        <v>0</v>
      </c>
      <c r="K120" s="66">
        <f t="shared" si="7"/>
        <v>0</v>
      </c>
      <c r="L120" s="65">
        <f t="shared" si="7"/>
        <v>0</v>
      </c>
      <c r="M120"/>
    </row>
    <row r="121" spans="1:13" ht="14.25" hidden="1" customHeight="1">
      <c r="A121" s="80">
        <v>2</v>
      </c>
      <c r="B121" s="76">
        <v>6</v>
      </c>
      <c r="C121" s="77">
        <v>2</v>
      </c>
      <c r="D121" s="78">
        <v>1</v>
      </c>
      <c r="E121" s="76"/>
      <c r="F121" s="111"/>
      <c r="G121" s="78" t="s">
        <v>91</v>
      </c>
      <c r="H121" s="10">
        <v>88</v>
      </c>
      <c r="I121" s="65">
        <f t="shared" si="7"/>
        <v>0</v>
      </c>
      <c r="J121" s="106">
        <f t="shared" si="7"/>
        <v>0</v>
      </c>
      <c r="K121" s="66">
        <f t="shared" si="7"/>
        <v>0</v>
      </c>
      <c r="L121" s="65">
        <f t="shared" si="7"/>
        <v>0</v>
      </c>
      <c r="M121"/>
    </row>
    <row r="122" spans="1:13" ht="14.25" hidden="1" customHeight="1">
      <c r="A122" s="80">
        <v>2</v>
      </c>
      <c r="B122" s="76">
        <v>6</v>
      </c>
      <c r="C122" s="77">
        <v>2</v>
      </c>
      <c r="D122" s="78">
        <v>1</v>
      </c>
      <c r="E122" s="76">
        <v>1</v>
      </c>
      <c r="F122" s="111"/>
      <c r="G122" s="78" t="s">
        <v>91</v>
      </c>
      <c r="H122" s="10">
        <v>89</v>
      </c>
      <c r="I122" s="116">
        <f t="shared" si="7"/>
        <v>0</v>
      </c>
      <c r="J122" s="117">
        <f t="shared" si="7"/>
        <v>0</v>
      </c>
      <c r="K122" s="118">
        <f t="shared" si="7"/>
        <v>0</v>
      </c>
      <c r="L122" s="116">
        <f t="shared" si="7"/>
        <v>0</v>
      </c>
      <c r="M122"/>
    </row>
    <row r="123" spans="1:13" ht="25.5" hidden="1" customHeight="1">
      <c r="A123" s="80">
        <v>2</v>
      </c>
      <c r="B123" s="76">
        <v>6</v>
      </c>
      <c r="C123" s="77">
        <v>2</v>
      </c>
      <c r="D123" s="78">
        <v>1</v>
      </c>
      <c r="E123" s="76">
        <v>1</v>
      </c>
      <c r="F123" s="111">
        <v>1</v>
      </c>
      <c r="G123" s="78" t="s">
        <v>91</v>
      </c>
      <c r="H123" s="10">
        <v>90</v>
      </c>
      <c r="I123" s="83">
        <v>0</v>
      </c>
      <c r="J123" s="83">
        <v>0</v>
      </c>
      <c r="K123" s="83">
        <v>0</v>
      </c>
      <c r="L123" s="83">
        <v>0</v>
      </c>
      <c r="M123"/>
    </row>
    <row r="124" spans="1:13" ht="26.25" hidden="1" customHeight="1">
      <c r="A124" s="96">
        <v>2</v>
      </c>
      <c r="B124" s="71">
        <v>6</v>
      </c>
      <c r="C124" s="69">
        <v>3</v>
      </c>
      <c r="D124" s="70"/>
      <c r="E124" s="71"/>
      <c r="F124" s="113"/>
      <c r="G124" s="70" t="s">
        <v>92</v>
      </c>
      <c r="H124" s="10">
        <v>91</v>
      </c>
      <c r="I124" s="86">
        <f t="shared" ref="I124:L126" si="8">I125</f>
        <v>0</v>
      </c>
      <c r="J124" s="108">
        <f t="shared" si="8"/>
        <v>0</v>
      </c>
      <c r="K124" s="87">
        <f t="shared" si="8"/>
        <v>0</v>
      </c>
      <c r="L124" s="86">
        <f t="shared" si="8"/>
        <v>0</v>
      </c>
      <c r="M124"/>
    </row>
    <row r="125" spans="1:13" ht="25.5" hidden="1" customHeight="1">
      <c r="A125" s="80">
        <v>2</v>
      </c>
      <c r="B125" s="76">
        <v>6</v>
      </c>
      <c r="C125" s="77">
        <v>3</v>
      </c>
      <c r="D125" s="78">
        <v>1</v>
      </c>
      <c r="E125" s="76"/>
      <c r="F125" s="111"/>
      <c r="G125" s="78" t="s">
        <v>92</v>
      </c>
      <c r="H125" s="10">
        <v>92</v>
      </c>
      <c r="I125" s="65">
        <f t="shared" si="8"/>
        <v>0</v>
      </c>
      <c r="J125" s="106">
        <f t="shared" si="8"/>
        <v>0</v>
      </c>
      <c r="K125" s="66">
        <f t="shared" si="8"/>
        <v>0</v>
      </c>
      <c r="L125" s="65">
        <f t="shared" si="8"/>
        <v>0</v>
      </c>
      <c r="M125"/>
    </row>
    <row r="126" spans="1:13" ht="26.25" hidden="1" customHeight="1">
      <c r="A126" s="80">
        <v>2</v>
      </c>
      <c r="B126" s="76">
        <v>6</v>
      </c>
      <c r="C126" s="77">
        <v>3</v>
      </c>
      <c r="D126" s="78">
        <v>1</v>
      </c>
      <c r="E126" s="76">
        <v>1</v>
      </c>
      <c r="F126" s="111"/>
      <c r="G126" s="78" t="s">
        <v>92</v>
      </c>
      <c r="H126" s="10">
        <v>93</v>
      </c>
      <c r="I126" s="65">
        <f t="shared" si="8"/>
        <v>0</v>
      </c>
      <c r="J126" s="106">
        <f t="shared" si="8"/>
        <v>0</v>
      </c>
      <c r="K126" s="66">
        <f t="shared" si="8"/>
        <v>0</v>
      </c>
      <c r="L126" s="65">
        <f t="shared" si="8"/>
        <v>0</v>
      </c>
      <c r="M126"/>
    </row>
    <row r="127" spans="1:13" ht="27" hidden="1" customHeight="1">
      <c r="A127" s="80">
        <v>2</v>
      </c>
      <c r="B127" s="76">
        <v>6</v>
      </c>
      <c r="C127" s="77">
        <v>3</v>
      </c>
      <c r="D127" s="78">
        <v>1</v>
      </c>
      <c r="E127" s="76">
        <v>1</v>
      </c>
      <c r="F127" s="111">
        <v>1</v>
      </c>
      <c r="G127" s="78" t="s">
        <v>92</v>
      </c>
      <c r="H127" s="10">
        <v>94</v>
      </c>
      <c r="I127" s="83">
        <v>0</v>
      </c>
      <c r="J127" s="83">
        <v>0</v>
      </c>
      <c r="K127" s="83">
        <v>0</v>
      </c>
      <c r="L127" s="83">
        <v>0</v>
      </c>
      <c r="M127"/>
    </row>
    <row r="128" spans="1:13" ht="25.5" hidden="1" customHeight="1">
      <c r="A128" s="96">
        <v>2</v>
      </c>
      <c r="B128" s="71">
        <v>6</v>
      </c>
      <c r="C128" s="69">
        <v>4</v>
      </c>
      <c r="D128" s="70"/>
      <c r="E128" s="71"/>
      <c r="F128" s="113"/>
      <c r="G128" s="70" t="s">
        <v>93</v>
      </c>
      <c r="H128" s="10">
        <v>95</v>
      </c>
      <c r="I128" s="86">
        <f t="shared" ref="I128:L130" si="9">I129</f>
        <v>0</v>
      </c>
      <c r="J128" s="108">
        <f t="shared" si="9"/>
        <v>0</v>
      </c>
      <c r="K128" s="87">
        <f t="shared" si="9"/>
        <v>0</v>
      </c>
      <c r="L128" s="86">
        <f t="shared" si="9"/>
        <v>0</v>
      </c>
      <c r="M128"/>
    </row>
    <row r="129" spans="1:13" ht="27" hidden="1" customHeight="1">
      <c r="A129" s="80">
        <v>2</v>
      </c>
      <c r="B129" s="76">
        <v>6</v>
      </c>
      <c r="C129" s="77">
        <v>4</v>
      </c>
      <c r="D129" s="78">
        <v>1</v>
      </c>
      <c r="E129" s="76"/>
      <c r="F129" s="111"/>
      <c r="G129" s="78" t="s">
        <v>93</v>
      </c>
      <c r="H129" s="10">
        <v>96</v>
      </c>
      <c r="I129" s="65">
        <f t="shared" si="9"/>
        <v>0</v>
      </c>
      <c r="J129" s="106">
        <f t="shared" si="9"/>
        <v>0</v>
      </c>
      <c r="K129" s="66">
        <f t="shared" si="9"/>
        <v>0</v>
      </c>
      <c r="L129" s="65">
        <f t="shared" si="9"/>
        <v>0</v>
      </c>
      <c r="M129"/>
    </row>
    <row r="130" spans="1:13" ht="27" hidden="1" customHeight="1">
      <c r="A130" s="80">
        <v>2</v>
      </c>
      <c r="B130" s="76">
        <v>6</v>
      </c>
      <c r="C130" s="77">
        <v>4</v>
      </c>
      <c r="D130" s="78">
        <v>1</v>
      </c>
      <c r="E130" s="76">
        <v>1</v>
      </c>
      <c r="F130" s="111"/>
      <c r="G130" s="78" t="s">
        <v>93</v>
      </c>
      <c r="H130" s="10">
        <v>97</v>
      </c>
      <c r="I130" s="65">
        <f t="shared" si="9"/>
        <v>0</v>
      </c>
      <c r="J130" s="106">
        <f t="shared" si="9"/>
        <v>0</v>
      </c>
      <c r="K130" s="66">
        <f t="shared" si="9"/>
        <v>0</v>
      </c>
      <c r="L130" s="65">
        <f t="shared" si="9"/>
        <v>0</v>
      </c>
      <c r="M130"/>
    </row>
    <row r="131" spans="1:13" ht="27.75" hidden="1" customHeight="1">
      <c r="A131" s="80">
        <v>2</v>
      </c>
      <c r="B131" s="76">
        <v>6</v>
      </c>
      <c r="C131" s="77">
        <v>4</v>
      </c>
      <c r="D131" s="78">
        <v>1</v>
      </c>
      <c r="E131" s="76">
        <v>1</v>
      </c>
      <c r="F131" s="111">
        <v>1</v>
      </c>
      <c r="G131" s="78" t="s">
        <v>93</v>
      </c>
      <c r="H131" s="10">
        <v>98</v>
      </c>
      <c r="I131" s="83">
        <v>0</v>
      </c>
      <c r="J131" s="83">
        <v>0</v>
      </c>
      <c r="K131" s="83">
        <v>0</v>
      </c>
      <c r="L131" s="83">
        <v>0</v>
      </c>
      <c r="M131"/>
    </row>
    <row r="132" spans="1:13" ht="27" hidden="1" customHeight="1">
      <c r="A132" s="88">
        <v>2</v>
      </c>
      <c r="B132" s="97">
        <v>6</v>
      </c>
      <c r="C132" s="98">
        <v>5</v>
      </c>
      <c r="D132" s="100"/>
      <c r="E132" s="97"/>
      <c r="F132" s="119"/>
      <c r="G132" s="100" t="s">
        <v>94</v>
      </c>
      <c r="H132" s="10">
        <v>99</v>
      </c>
      <c r="I132" s="93">
        <f t="shared" ref="I132:L134" si="10">I133</f>
        <v>0</v>
      </c>
      <c r="J132" s="120">
        <f t="shared" si="10"/>
        <v>0</v>
      </c>
      <c r="K132" s="94">
        <f t="shared" si="10"/>
        <v>0</v>
      </c>
      <c r="L132" s="93">
        <f t="shared" si="10"/>
        <v>0</v>
      </c>
      <c r="M132"/>
    </row>
    <row r="133" spans="1:13" ht="29.25" hidden="1" customHeight="1">
      <c r="A133" s="80">
        <v>2</v>
      </c>
      <c r="B133" s="76">
        <v>6</v>
      </c>
      <c r="C133" s="77">
        <v>5</v>
      </c>
      <c r="D133" s="78">
        <v>1</v>
      </c>
      <c r="E133" s="76"/>
      <c r="F133" s="111"/>
      <c r="G133" s="100" t="s">
        <v>94</v>
      </c>
      <c r="H133" s="10">
        <v>100</v>
      </c>
      <c r="I133" s="65">
        <f t="shared" si="10"/>
        <v>0</v>
      </c>
      <c r="J133" s="106">
        <f t="shared" si="10"/>
        <v>0</v>
      </c>
      <c r="K133" s="66">
        <f t="shared" si="10"/>
        <v>0</v>
      </c>
      <c r="L133" s="65">
        <f t="shared" si="10"/>
        <v>0</v>
      </c>
      <c r="M133"/>
    </row>
    <row r="134" spans="1:13" ht="25.5" hidden="1" customHeight="1">
      <c r="A134" s="80">
        <v>2</v>
      </c>
      <c r="B134" s="76">
        <v>6</v>
      </c>
      <c r="C134" s="77">
        <v>5</v>
      </c>
      <c r="D134" s="78">
        <v>1</v>
      </c>
      <c r="E134" s="76">
        <v>1</v>
      </c>
      <c r="F134" s="111"/>
      <c r="G134" s="100" t="s">
        <v>94</v>
      </c>
      <c r="H134" s="10">
        <v>101</v>
      </c>
      <c r="I134" s="65">
        <f t="shared" si="10"/>
        <v>0</v>
      </c>
      <c r="J134" s="106">
        <f t="shared" si="10"/>
        <v>0</v>
      </c>
      <c r="K134" s="66">
        <f t="shared" si="10"/>
        <v>0</v>
      </c>
      <c r="L134" s="65">
        <f t="shared" si="10"/>
        <v>0</v>
      </c>
      <c r="M134"/>
    </row>
    <row r="135" spans="1:13" ht="27.75" hidden="1" customHeight="1">
      <c r="A135" s="76">
        <v>2</v>
      </c>
      <c r="B135" s="77">
        <v>6</v>
      </c>
      <c r="C135" s="76">
        <v>5</v>
      </c>
      <c r="D135" s="76">
        <v>1</v>
      </c>
      <c r="E135" s="78">
        <v>1</v>
      </c>
      <c r="F135" s="111">
        <v>1</v>
      </c>
      <c r="G135" s="76" t="s">
        <v>95</v>
      </c>
      <c r="H135" s="10">
        <v>102</v>
      </c>
      <c r="I135" s="83">
        <v>0</v>
      </c>
      <c r="J135" s="83">
        <v>0</v>
      </c>
      <c r="K135" s="83">
        <v>0</v>
      </c>
      <c r="L135" s="83">
        <v>0</v>
      </c>
      <c r="M135"/>
    </row>
    <row r="136" spans="1:13" ht="27.75" hidden="1" customHeight="1">
      <c r="A136" s="80">
        <v>2</v>
      </c>
      <c r="B136" s="77">
        <v>6</v>
      </c>
      <c r="C136" s="76">
        <v>6</v>
      </c>
      <c r="D136" s="77"/>
      <c r="E136" s="78"/>
      <c r="F136" s="79"/>
      <c r="G136" s="16" t="s">
        <v>96</v>
      </c>
      <c r="H136" s="10">
        <v>103</v>
      </c>
      <c r="I136" s="66">
        <f t="shared" ref="I136:L138" si="11">I137</f>
        <v>0</v>
      </c>
      <c r="J136" s="65">
        <f t="shared" si="11"/>
        <v>0</v>
      </c>
      <c r="K136" s="65">
        <f t="shared" si="11"/>
        <v>0</v>
      </c>
      <c r="L136" s="65">
        <f t="shared" si="11"/>
        <v>0</v>
      </c>
      <c r="M136"/>
    </row>
    <row r="137" spans="1:13" ht="27.75" hidden="1" customHeight="1">
      <c r="A137" s="80">
        <v>2</v>
      </c>
      <c r="B137" s="77">
        <v>6</v>
      </c>
      <c r="C137" s="76">
        <v>6</v>
      </c>
      <c r="D137" s="77">
        <v>1</v>
      </c>
      <c r="E137" s="78"/>
      <c r="F137" s="79"/>
      <c r="G137" s="16" t="s">
        <v>96</v>
      </c>
      <c r="H137" s="10">
        <v>104</v>
      </c>
      <c r="I137" s="65">
        <f t="shared" si="11"/>
        <v>0</v>
      </c>
      <c r="J137" s="65">
        <f t="shared" si="11"/>
        <v>0</v>
      </c>
      <c r="K137" s="65">
        <f t="shared" si="11"/>
        <v>0</v>
      </c>
      <c r="L137" s="65">
        <f t="shared" si="11"/>
        <v>0</v>
      </c>
      <c r="M137"/>
    </row>
    <row r="138" spans="1:13" ht="27.75" hidden="1" customHeight="1">
      <c r="A138" s="80">
        <v>2</v>
      </c>
      <c r="B138" s="77">
        <v>6</v>
      </c>
      <c r="C138" s="76">
        <v>6</v>
      </c>
      <c r="D138" s="77">
        <v>1</v>
      </c>
      <c r="E138" s="78">
        <v>1</v>
      </c>
      <c r="F138" s="79"/>
      <c r="G138" s="16" t="s">
        <v>96</v>
      </c>
      <c r="H138" s="10">
        <v>105</v>
      </c>
      <c r="I138" s="65">
        <f t="shared" si="11"/>
        <v>0</v>
      </c>
      <c r="J138" s="65">
        <f t="shared" si="11"/>
        <v>0</v>
      </c>
      <c r="K138" s="65">
        <f t="shared" si="11"/>
        <v>0</v>
      </c>
      <c r="L138" s="65">
        <f t="shared" si="11"/>
        <v>0</v>
      </c>
      <c r="M138"/>
    </row>
    <row r="139" spans="1:13" ht="27.75" hidden="1" customHeight="1">
      <c r="A139" s="80">
        <v>2</v>
      </c>
      <c r="B139" s="77">
        <v>6</v>
      </c>
      <c r="C139" s="76">
        <v>6</v>
      </c>
      <c r="D139" s="77">
        <v>1</v>
      </c>
      <c r="E139" s="78">
        <v>1</v>
      </c>
      <c r="F139" s="79">
        <v>1</v>
      </c>
      <c r="G139" s="17" t="s">
        <v>96</v>
      </c>
      <c r="H139" s="10">
        <v>106</v>
      </c>
      <c r="I139" s="83">
        <v>0</v>
      </c>
      <c r="J139" s="121">
        <v>0</v>
      </c>
      <c r="K139" s="83">
        <v>0</v>
      </c>
      <c r="L139" s="83">
        <v>0</v>
      </c>
      <c r="M139"/>
    </row>
    <row r="140" spans="1:13" ht="28.5" customHeight="1">
      <c r="A140" s="110">
        <v>2</v>
      </c>
      <c r="B140" s="61">
        <v>7</v>
      </c>
      <c r="C140" s="61"/>
      <c r="D140" s="62"/>
      <c r="E140" s="62"/>
      <c r="F140" s="64"/>
      <c r="G140" s="63" t="s">
        <v>97</v>
      </c>
      <c r="H140" s="10">
        <v>107</v>
      </c>
      <c r="I140" s="66">
        <f>SUM(I141+I146+I154)</f>
        <v>5840</v>
      </c>
      <c r="J140" s="106">
        <f>SUM(J141+J146+J154)</f>
        <v>5840</v>
      </c>
      <c r="K140" s="66">
        <f>SUM(K141+K146+K154)</f>
        <v>5840</v>
      </c>
      <c r="L140" s="65">
        <f>SUM(L141+L146+L154)</f>
        <v>5840</v>
      </c>
      <c r="M140"/>
    </row>
    <row r="141" spans="1:13" hidden="1">
      <c r="A141" s="80">
        <v>2</v>
      </c>
      <c r="B141" s="76">
        <v>7</v>
      </c>
      <c r="C141" s="76">
        <v>1</v>
      </c>
      <c r="D141" s="77"/>
      <c r="E141" s="77"/>
      <c r="F141" s="79"/>
      <c r="G141" s="78" t="s">
        <v>98</v>
      </c>
      <c r="H141" s="10">
        <v>108</v>
      </c>
      <c r="I141" s="66">
        <f t="shared" ref="I141:L142" si="12">I142</f>
        <v>0</v>
      </c>
      <c r="J141" s="106">
        <f t="shared" si="12"/>
        <v>0</v>
      </c>
      <c r="K141" s="66">
        <f t="shared" si="12"/>
        <v>0</v>
      </c>
      <c r="L141" s="65">
        <f t="shared" si="12"/>
        <v>0</v>
      </c>
    </row>
    <row r="142" spans="1:13" ht="24" hidden="1" customHeight="1">
      <c r="A142" s="80">
        <v>2</v>
      </c>
      <c r="B142" s="76">
        <v>7</v>
      </c>
      <c r="C142" s="76">
        <v>1</v>
      </c>
      <c r="D142" s="77">
        <v>1</v>
      </c>
      <c r="E142" s="77"/>
      <c r="F142" s="79"/>
      <c r="G142" s="78" t="s">
        <v>98</v>
      </c>
      <c r="H142" s="10">
        <v>109</v>
      </c>
      <c r="I142" s="66">
        <f t="shared" si="12"/>
        <v>0</v>
      </c>
      <c r="J142" s="106">
        <f t="shared" si="12"/>
        <v>0</v>
      </c>
      <c r="K142" s="66">
        <f t="shared" si="12"/>
        <v>0</v>
      </c>
      <c r="L142" s="65">
        <f t="shared" si="12"/>
        <v>0</v>
      </c>
      <c r="M142"/>
    </row>
    <row r="143" spans="1:13" ht="28.5" hidden="1" customHeight="1">
      <c r="A143" s="80">
        <v>2</v>
      </c>
      <c r="B143" s="76">
        <v>7</v>
      </c>
      <c r="C143" s="76">
        <v>1</v>
      </c>
      <c r="D143" s="77">
        <v>1</v>
      </c>
      <c r="E143" s="77">
        <v>1</v>
      </c>
      <c r="F143" s="79"/>
      <c r="G143" s="78" t="s">
        <v>98</v>
      </c>
      <c r="H143" s="10">
        <v>110</v>
      </c>
      <c r="I143" s="66">
        <f>SUM(I144:I145)</f>
        <v>0</v>
      </c>
      <c r="J143" s="106">
        <f>SUM(J144:J145)</f>
        <v>0</v>
      </c>
      <c r="K143" s="66">
        <f>SUM(K144:K145)</f>
        <v>0</v>
      </c>
      <c r="L143" s="65">
        <f>SUM(L144:L145)</f>
        <v>0</v>
      </c>
      <c r="M143"/>
    </row>
    <row r="144" spans="1:13" ht="26.25" hidden="1" customHeight="1">
      <c r="A144" s="96">
        <v>2</v>
      </c>
      <c r="B144" s="71">
        <v>7</v>
      </c>
      <c r="C144" s="96">
        <v>1</v>
      </c>
      <c r="D144" s="76">
        <v>1</v>
      </c>
      <c r="E144" s="69">
        <v>1</v>
      </c>
      <c r="F144" s="72">
        <v>1</v>
      </c>
      <c r="G144" s="70" t="s">
        <v>99</v>
      </c>
      <c r="H144" s="10">
        <v>111</v>
      </c>
      <c r="I144" s="122">
        <v>0</v>
      </c>
      <c r="J144" s="122">
        <v>0</v>
      </c>
      <c r="K144" s="122">
        <v>0</v>
      </c>
      <c r="L144" s="122">
        <v>0</v>
      </c>
      <c r="M144"/>
    </row>
    <row r="145" spans="1:13" ht="24" hidden="1" customHeight="1">
      <c r="A145" s="76">
        <v>2</v>
      </c>
      <c r="B145" s="76">
        <v>7</v>
      </c>
      <c r="C145" s="80">
        <v>1</v>
      </c>
      <c r="D145" s="76">
        <v>1</v>
      </c>
      <c r="E145" s="77">
        <v>1</v>
      </c>
      <c r="F145" s="79">
        <v>2</v>
      </c>
      <c r="G145" s="78" t="s">
        <v>100</v>
      </c>
      <c r="H145" s="10">
        <v>112</v>
      </c>
      <c r="I145" s="82">
        <v>0</v>
      </c>
      <c r="J145" s="82">
        <v>0</v>
      </c>
      <c r="K145" s="82">
        <v>0</v>
      </c>
      <c r="L145" s="82">
        <v>0</v>
      </c>
      <c r="M145"/>
    </row>
    <row r="146" spans="1:13" ht="25.5" hidden="1" customHeight="1">
      <c r="A146" s="88">
        <v>2</v>
      </c>
      <c r="B146" s="89">
        <v>7</v>
      </c>
      <c r="C146" s="88">
        <v>2</v>
      </c>
      <c r="D146" s="89"/>
      <c r="E146" s="90"/>
      <c r="F146" s="92"/>
      <c r="G146" s="91" t="s">
        <v>101</v>
      </c>
      <c r="H146" s="10">
        <v>113</v>
      </c>
      <c r="I146" s="74">
        <f t="shared" ref="I146:L147" si="13">I147</f>
        <v>0</v>
      </c>
      <c r="J146" s="109">
        <f t="shared" si="13"/>
        <v>0</v>
      </c>
      <c r="K146" s="74">
        <f t="shared" si="13"/>
        <v>0</v>
      </c>
      <c r="L146" s="75">
        <f t="shared" si="13"/>
        <v>0</v>
      </c>
      <c r="M146"/>
    </row>
    <row r="147" spans="1:13" ht="25.5" hidden="1" customHeight="1">
      <c r="A147" s="80">
        <v>2</v>
      </c>
      <c r="B147" s="76">
        <v>7</v>
      </c>
      <c r="C147" s="80">
        <v>2</v>
      </c>
      <c r="D147" s="76">
        <v>1</v>
      </c>
      <c r="E147" s="77"/>
      <c r="F147" s="79"/>
      <c r="G147" s="78" t="s">
        <v>102</v>
      </c>
      <c r="H147" s="10">
        <v>114</v>
      </c>
      <c r="I147" s="66">
        <f t="shared" si="13"/>
        <v>0</v>
      </c>
      <c r="J147" s="106">
        <f t="shared" si="13"/>
        <v>0</v>
      </c>
      <c r="K147" s="66">
        <f t="shared" si="13"/>
        <v>0</v>
      </c>
      <c r="L147" s="65">
        <f t="shared" si="13"/>
        <v>0</v>
      </c>
      <c r="M147"/>
    </row>
    <row r="148" spans="1:13" ht="25.5" hidden="1" customHeight="1">
      <c r="A148" s="80">
        <v>2</v>
      </c>
      <c r="B148" s="76">
        <v>7</v>
      </c>
      <c r="C148" s="80">
        <v>2</v>
      </c>
      <c r="D148" s="76">
        <v>1</v>
      </c>
      <c r="E148" s="77">
        <v>1</v>
      </c>
      <c r="F148" s="79"/>
      <c r="G148" s="78" t="s">
        <v>102</v>
      </c>
      <c r="H148" s="10">
        <v>115</v>
      </c>
      <c r="I148" s="66">
        <f>SUM(I149:I150)</f>
        <v>0</v>
      </c>
      <c r="J148" s="106">
        <f>SUM(J149:J150)</f>
        <v>0</v>
      </c>
      <c r="K148" s="66">
        <f>SUM(K149:K150)</f>
        <v>0</v>
      </c>
      <c r="L148" s="65">
        <f>SUM(L149:L150)</f>
        <v>0</v>
      </c>
      <c r="M148"/>
    </row>
    <row r="149" spans="1:13" ht="23.25" hidden="1" customHeight="1">
      <c r="A149" s="80">
        <v>2</v>
      </c>
      <c r="B149" s="76">
        <v>7</v>
      </c>
      <c r="C149" s="80">
        <v>2</v>
      </c>
      <c r="D149" s="76">
        <v>1</v>
      </c>
      <c r="E149" s="77">
        <v>1</v>
      </c>
      <c r="F149" s="79">
        <v>1</v>
      </c>
      <c r="G149" s="78" t="s">
        <v>103</v>
      </c>
      <c r="H149" s="10">
        <v>116</v>
      </c>
      <c r="I149" s="82">
        <v>0</v>
      </c>
      <c r="J149" s="82">
        <v>0</v>
      </c>
      <c r="K149" s="82">
        <v>0</v>
      </c>
      <c r="L149" s="82">
        <v>0</v>
      </c>
      <c r="M149"/>
    </row>
    <row r="150" spans="1:13" ht="26.25" hidden="1" customHeight="1">
      <c r="A150" s="80">
        <v>2</v>
      </c>
      <c r="B150" s="76">
        <v>7</v>
      </c>
      <c r="C150" s="80">
        <v>2</v>
      </c>
      <c r="D150" s="76">
        <v>1</v>
      </c>
      <c r="E150" s="77">
        <v>1</v>
      </c>
      <c r="F150" s="79">
        <v>2</v>
      </c>
      <c r="G150" s="78" t="s">
        <v>104</v>
      </c>
      <c r="H150" s="10">
        <v>117</v>
      </c>
      <c r="I150" s="82">
        <v>0</v>
      </c>
      <c r="J150" s="82">
        <v>0</v>
      </c>
      <c r="K150" s="82">
        <v>0</v>
      </c>
      <c r="L150" s="82">
        <v>0</v>
      </c>
      <c r="M150"/>
    </row>
    <row r="151" spans="1:13" ht="27.75" hidden="1" customHeight="1">
      <c r="A151" s="80">
        <v>2</v>
      </c>
      <c r="B151" s="76">
        <v>7</v>
      </c>
      <c r="C151" s="80">
        <v>2</v>
      </c>
      <c r="D151" s="76">
        <v>2</v>
      </c>
      <c r="E151" s="77"/>
      <c r="F151" s="79"/>
      <c r="G151" s="78" t="s">
        <v>105</v>
      </c>
      <c r="H151" s="10">
        <v>118</v>
      </c>
      <c r="I151" s="66">
        <f>I152</f>
        <v>0</v>
      </c>
      <c r="J151" s="66">
        <f>J152</f>
        <v>0</v>
      </c>
      <c r="K151" s="66">
        <f>K152</f>
        <v>0</v>
      </c>
      <c r="L151" s="66">
        <f>L152</f>
        <v>0</v>
      </c>
      <c r="M151"/>
    </row>
    <row r="152" spans="1:13" ht="24.75" hidden="1" customHeight="1">
      <c r="A152" s="80">
        <v>2</v>
      </c>
      <c r="B152" s="76">
        <v>7</v>
      </c>
      <c r="C152" s="80">
        <v>2</v>
      </c>
      <c r="D152" s="76">
        <v>2</v>
      </c>
      <c r="E152" s="77">
        <v>1</v>
      </c>
      <c r="F152" s="79"/>
      <c r="G152" s="78" t="s">
        <v>105</v>
      </c>
      <c r="H152" s="10">
        <v>119</v>
      </c>
      <c r="I152" s="66">
        <f>SUM(I153)</f>
        <v>0</v>
      </c>
      <c r="J152" s="66">
        <f>SUM(J153)</f>
        <v>0</v>
      </c>
      <c r="K152" s="66">
        <f>SUM(K153)</f>
        <v>0</v>
      </c>
      <c r="L152" s="66">
        <f>SUM(L153)</f>
        <v>0</v>
      </c>
      <c r="M152"/>
    </row>
    <row r="153" spans="1:13" ht="27" hidden="1" customHeight="1">
      <c r="A153" s="80">
        <v>2</v>
      </c>
      <c r="B153" s="76">
        <v>7</v>
      </c>
      <c r="C153" s="80">
        <v>2</v>
      </c>
      <c r="D153" s="76">
        <v>2</v>
      </c>
      <c r="E153" s="77">
        <v>1</v>
      </c>
      <c r="F153" s="79">
        <v>1</v>
      </c>
      <c r="G153" s="78" t="s">
        <v>105</v>
      </c>
      <c r="H153" s="10">
        <v>120</v>
      </c>
      <c r="I153" s="82">
        <v>0</v>
      </c>
      <c r="J153" s="82">
        <v>0</v>
      </c>
      <c r="K153" s="82">
        <v>0</v>
      </c>
      <c r="L153" s="82">
        <v>0</v>
      </c>
      <c r="M153"/>
    </row>
    <row r="154" spans="1:13">
      <c r="A154" s="80">
        <v>2</v>
      </c>
      <c r="B154" s="76">
        <v>7</v>
      </c>
      <c r="C154" s="80">
        <v>3</v>
      </c>
      <c r="D154" s="76"/>
      <c r="E154" s="77"/>
      <c r="F154" s="79"/>
      <c r="G154" s="78" t="s">
        <v>106</v>
      </c>
      <c r="H154" s="10">
        <v>121</v>
      </c>
      <c r="I154" s="66">
        <f t="shared" ref="I154:L155" si="14">I155</f>
        <v>5840</v>
      </c>
      <c r="J154" s="106">
        <f t="shared" si="14"/>
        <v>5840</v>
      </c>
      <c r="K154" s="66">
        <f t="shared" si="14"/>
        <v>5840</v>
      </c>
      <c r="L154" s="65">
        <f t="shared" si="14"/>
        <v>5840</v>
      </c>
    </row>
    <row r="155" spans="1:13">
      <c r="A155" s="88">
        <v>2</v>
      </c>
      <c r="B155" s="97">
        <v>7</v>
      </c>
      <c r="C155" s="123">
        <v>3</v>
      </c>
      <c r="D155" s="97">
        <v>1</v>
      </c>
      <c r="E155" s="98"/>
      <c r="F155" s="99"/>
      <c r="G155" s="100" t="s">
        <v>106</v>
      </c>
      <c r="H155" s="10">
        <v>122</v>
      </c>
      <c r="I155" s="94">
        <f t="shared" si="14"/>
        <v>5840</v>
      </c>
      <c r="J155" s="120">
        <f t="shared" si="14"/>
        <v>5840</v>
      </c>
      <c r="K155" s="94">
        <f t="shared" si="14"/>
        <v>5840</v>
      </c>
      <c r="L155" s="93">
        <f t="shared" si="14"/>
        <v>5840</v>
      </c>
    </row>
    <row r="156" spans="1:13">
      <c r="A156" s="80">
        <v>2</v>
      </c>
      <c r="B156" s="76">
        <v>7</v>
      </c>
      <c r="C156" s="80">
        <v>3</v>
      </c>
      <c r="D156" s="76">
        <v>1</v>
      </c>
      <c r="E156" s="77">
        <v>1</v>
      </c>
      <c r="F156" s="79"/>
      <c r="G156" s="78" t="s">
        <v>106</v>
      </c>
      <c r="H156" s="10">
        <v>123</v>
      </c>
      <c r="I156" s="66">
        <f>SUM(I157:I158)</f>
        <v>5840</v>
      </c>
      <c r="J156" s="106">
        <f>SUM(J157:J158)</f>
        <v>5840</v>
      </c>
      <c r="K156" s="66">
        <f>SUM(K157:K158)</f>
        <v>5840</v>
      </c>
      <c r="L156" s="65">
        <f>SUM(L157:L158)</f>
        <v>5840</v>
      </c>
    </row>
    <row r="157" spans="1:13">
      <c r="A157" s="96">
        <v>2</v>
      </c>
      <c r="B157" s="71">
        <v>7</v>
      </c>
      <c r="C157" s="96">
        <v>3</v>
      </c>
      <c r="D157" s="71">
        <v>1</v>
      </c>
      <c r="E157" s="69">
        <v>1</v>
      </c>
      <c r="F157" s="72">
        <v>1</v>
      </c>
      <c r="G157" s="70" t="s">
        <v>107</v>
      </c>
      <c r="H157" s="10">
        <v>124</v>
      </c>
      <c r="I157" s="122">
        <v>5840</v>
      </c>
      <c r="J157" s="122">
        <v>5840</v>
      </c>
      <c r="K157" s="122">
        <v>5840</v>
      </c>
      <c r="L157" s="122">
        <v>5840</v>
      </c>
    </row>
    <row r="158" spans="1:13" ht="25.5" hidden="1" customHeight="1">
      <c r="A158" s="80">
        <v>2</v>
      </c>
      <c r="B158" s="76">
        <v>7</v>
      </c>
      <c r="C158" s="80">
        <v>3</v>
      </c>
      <c r="D158" s="76">
        <v>1</v>
      </c>
      <c r="E158" s="77">
        <v>1</v>
      </c>
      <c r="F158" s="79">
        <v>2</v>
      </c>
      <c r="G158" s="78" t="s">
        <v>108</v>
      </c>
      <c r="H158" s="10">
        <v>125</v>
      </c>
      <c r="I158" s="82">
        <v>0</v>
      </c>
      <c r="J158" s="83">
        <v>0</v>
      </c>
      <c r="K158" s="83">
        <v>0</v>
      </c>
      <c r="L158" s="83">
        <v>0</v>
      </c>
      <c r="M158"/>
    </row>
    <row r="159" spans="1:13" ht="24" hidden="1" customHeight="1">
      <c r="A159" s="110">
        <v>2</v>
      </c>
      <c r="B159" s="110">
        <v>8</v>
      </c>
      <c r="C159" s="61"/>
      <c r="D159" s="85"/>
      <c r="E159" s="68"/>
      <c r="F159" s="124"/>
      <c r="G159" s="73" t="s">
        <v>109</v>
      </c>
      <c r="H159" s="10">
        <v>126</v>
      </c>
      <c r="I159" s="87">
        <f>I160</f>
        <v>0</v>
      </c>
      <c r="J159" s="108">
        <f>J160</f>
        <v>0</v>
      </c>
      <c r="K159" s="87">
        <f>K160</f>
        <v>0</v>
      </c>
      <c r="L159" s="86">
        <f>L160</f>
        <v>0</v>
      </c>
      <c r="M159"/>
    </row>
    <row r="160" spans="1:13" ht="21.75" hidden="1" customHeight="1">
      <c r="A160" s="88">
        <v>2</v>
      </c>
      <c r="B160" s="88">
        <v>8</v>
      </c>
      <c r="C160" s="88">
        <v>1</v>
      </c>
      <c r="D160" s="89"/>
      <c r="E160" s="90"/>
      <c r="F160" s="92"/>
      <c r="G160" s="70" t="s">
        <v>109</v>
      </c>
      <c r="H160" s="10">
        <v>127</v>
      </c>
      <c r="I160" s="87">
        <f>I161+I166</f>
        <v>0</v>
      </c>
      <c r="J160" s="108">
        <f>J161+J166</f>
        <v>0</v>
      </c>
      <c r="K160" s="87">
        <f>K161+K166</f>
        <v>0</v>
      </c>
      <c r="L160" s="86">
        <f>L161+L166</f>
        <v>0</v>
      </c>
      <c r="M160"/>
    </row>
    <row r="161" spans="1:13" ht="27" hidden="1" customHeight="1">
      <c r="A161" s="80">
        <v>2</v>
      </c>
      <c r="B161" s="76">
        <v>8</v>
      </c>
      <c r="C161" s="78">
        <v>1</v>
      </c>
      <c r="D161" s="76">
        <v>1</v>
      </c>
      <c r="E161" s="77"/>
      <c r="F161" s="79"/>
      <c r="G161" s="78" t="s">
        <v>110</v>
      </c>
      <c r="H161" s="10">
        <v>128</v>
      </c>
      <c r="I161" s="66">
        <f>I162</f>
        <v>0</v>
      </c>
      <c r="J161" s="106">
        <f>J162</f>
        <v>0</v>
      </c>
      <c r="K161" s="66">
        <f>K162</f>
        <v>0</v>
      </c>
      <c r="L161" s="65">
        <f>L162</f>
        <v>0</v>
      </c>
      <c r="M161"/>
    </row>
    <row r="162" spans="1:13" ht="23.25" hidden="1" customHeight="1">
      <c r="A162" s="80">
        <v>2</v>
      </c>
      <c r="B162" s="76">
        <v>8</v>
      </c>
      <c r="C162" s="70">
        <v>1</v>
      </c>
      <c r="D162" s="71">
        <v>1</v>
      </c>
      <c r="E162" s="69">
        <v>1</v>
      </c>
      <c r="F162" s="72"/>
      <c r="G162" s="78" t="s">
        <v>110</v>
      </c>
      <c r="H162" s="10">
        <v>129</v>
      </c>
      <c r="I162" s="87">
        <f>SUM(I163:I165)</f>
        <v>0</v>
      </c>
      <c r="J162" s="87">
        <f>SUM(J163:J165)</f>
        <v>0</v>
      </c>
      <c r="K162" s="87">
        <f>SUM(K163:K165)</f>
        <v>0</v>
      </c>
      <c r="L162" s="87">
        <f>SUM(L163:L165)</f>
        <v>0</v>
      </c>
      <c r="M162"/>
    </row>
    <row r="163" spans="1:13" ht="23.25" hidden="1" customHeight="1">
      <c r="A163" s="76">
        <v>2</v>
      </c>
      <c r="B163" s="71">
        <v>8</v>
      </c>
      <c r="C163" s="78">
        <v>1</v>
      </c>
      <c r="D163" s="76">
        <v>1</v>
      </c>
      <c r="E163" s="77">
        <v>1</v>
      </c>
      <c r="F163" s="79">
        <v>1</v>
      </c>
      <c r="G163" s="78" t="s">
        <v>111</v>
      </c>
      <c r="H163" s="10">
        <v>130</v>
      </c>
      <c r="I163" s="82">
        <v>0</v>
      </c>
      <c r="J163" s="82">
        <v>0</v>
      </c>
      <c r="K163" s="82">
        <v>0</v>
      </c>
      <c r="L163" s="82">
        <v>0</v>
      </c>
      <c r="M163"/>
    </row>
    <row r="164" spans="1:13" ht="27" hidden="1" customHeight="1">
      <c r="A164" s="88">
        <v>2</v>
      </c>
      <c r="B164" s="97">
        <v>8</v>
      </c>
      <c r="C164" s="100">
        <v>1</v>
      </c>
      <c r="D164" s="97">
        <v>1</v>
      </c>
      <c r="E164" s="98">
        <v>1</v>
      </c>
      <c r="F164" s="99">
        <v>2</v>
      </c>
      <c r="G164" s="100" t="s">
        <v>112</v>
      </c>
      <c r="H164" s="10">
        <v>131</v>
      </c>
      <c r="I164" s="125">
        <v>0</v>
      </c>
      <c r="J164" s="125">
        <v>0</v>
      </c>
      <c r="K164" s="125">
        <v>0</v>
      </c>
      <c r="L164" s="125">
        <v>0</v>
      </c>
      <c r="M164"/>
    </row>
    <row r="165" spans="1:13" hidden="1">
      <c r="A165" s="88">
        <v>2</v>
      </c>
      <c r="B165" s="97">
        <v>8</v>
      </c>
      <c r="C165" s="100">
        <v>1</v>
      </c>
      <c r="D165" s="97">
        <v>1</v>
      </c>
      <c r="E165" s="98">
        <v>1</v>
      </c>
      <c r="F165" s="99">
        <v>3</v>
      </c>
      <c r="G165" s="100" t="s">
        <v>113</v>
      </c>
      <c r="H165" s="10">
        <v>132</v>
      </c>
      <c r="I165" s="125">
        <v>0</v>
      </c>
      <c r="J165" s="126">
        <v>0</v>
      </c>
      <c r="K165" s="125">
        <v>0</v>
      </c>
      <c r="L165" s="101">
        <v>0</v>
      </c>
    </row>
    <row r="166" spans="1:13" ht="23.25" hidden="1" customHeight="1">
      <c r="A166" s="80">
        <v>2</v>
      </c>
      <c r="B166" s="76">
        <v>8</v>
      </c>
      <c r="C166" s="78">
        <v>1</v>
      </c>
      <c r="D166" s="76">
        <v>2</v>
      </c>
      <c r="E166" s="77"/>
      <c r="F166" s="79"/>
      <c r="G166" s="78" t="s">
        <v>114</v>
      </c>
      <c r="H166" s="10">
        <v>133</v>
      </c>
      <c r="I166" s="66">
        <f t="shared" ref="I166:L167" si="15">I167</f>
        <v>0</v>
      </c>
      <c r="J166" s="106">
        <f t="shared" si="15"/>
        <v>0</v>
      </c>
      <c r="K166" s="66">
        <f t="shared" si="15"/>
        <v>0</v>
      </c>
      <c r="L166" s="65">
        <f t="shared" si="15"/>
        <v>0</v>
      </c>
      <c r="M166"/>
    </row>
    <row r="167" spans="1:13" hidden="1">
      <c r="A167" s="80">
        <v>2</v>
      </c>
      <c r="B167" s="76">
        <v>8</v>
      </c>
      <c r="C167" s="78">
        <v>1</v>
      </c>
      <c r="D167" s="76">
        <v>2</v>
      </c>
      <c r="E167" s="77">
        <v>1</v>
      </c>
      <c r="F167" s="79"/>
      <c r="G167" s="78" t="s">
        <v>114</v>
      </c>
      <c r="H167" s="10">
        <v>134</v>
      </c>
      <c r="I167" s="66">
        <f t="shared" si="15"/>
        <v>0</v>
      </c>
      <c r="J167" s="106">
        <f t="shared" si="15"/>
        <v>0</v>
      </c>
      <c r="K167" s="66">
        <f t="shared" si="15"/>
        <v>0</v>
      </c>
      <c r="L167" s="65">
        <f t="shared" si="15"/>
        <v>0</v>
      </c>
    </row>
    <row r="168" spans="1:13" hidden="1">
      <c r="A168" s="88">
        <v>2</v>
      </c>
      <c r="B168" s="89">
        <v>8</v>
      </c>
      <c r="C168" s="91">
        <v>1</v>
      </c>
      <c r="D168" s="89">
        <v>2</v>
      </c>
      <c r="E168" s="90">
        <v>1</v>
      </c>
      <c r="F168" s="92">
        <v>1</v>
      </c>
      <c r="G168" s="78" t="s">
        <v>114</v>
      </c>
      <c r="H168" s="10">
        <v>135</v>
      </c>
      <c r="I168" s="127">
        <v>0</v>
      </c>
      <c r="J168" s="83">
        <v>0</v>
      </c>
      <c r="K168" s="83">
        <v>0</v>
      </c>
      <c r="L168" s="83">
        <v>0</v>
      </c>
    </row>
    <row r="169" spans="1:13" ht="93" hidden="1" customHeight="1">
      <c r="A169" s="110">
        <v>2</v>
      </c>
      <c r="B169" s="61">
        <v>9</v>
      </c>
      <c r="C169" s="63"/>
      <c r="D169" s="61"/>
      <c r="E169" s="62"/>
      <c r="F169" s="64"/>
      <c r="G169" s="63" t="s">
        <v>115</v>
      </c>
      <c r="H169" s="10">
        <v>136</v>
      </c>
      <c r="I169" s="66">
        <f>I170+I174</f>
        <v>0</v>
      </c>
      <c r="J169" s="106">
        <f>J170+J174</f>
        <v>0</v>
      </c>
      <c r="K169" s="66">
        <f>K170+K174</f>
        <v>0</v>
      </c>
      <c r="L169" s="65">
        <f>L170+L174</f>
        <v>0</v>
      </c>
      <c r="M169"/>
    </row>
    <row r="170" spans="1:13" s="91" customFormat="1" ht="39" hidden="1" customHeight="1">
      <c r="A170" s="80">
        <v>2</v>
      </c>
      <c r="B170" s="76">
        <v>9</v>
      </c>
      <c r="C170" s="78">
        <v>1</v>
      </c>
      <c r="D170" s="76"/>
      <c r="E170" s="77"/>
      <c r="F170" s="79"/>
      <c r="G170" s="78" t="s">
        <v>116</v>
      </c>
      <c r="H170" s="10">
        <v>137</v>
      </c>
      <c r="I170" s="66">
        <f t="shared" ref="I170:L172" si="16">I171</f>
        <v>0</v>
      </c>
      <c r="J170" s="106">
        <f t="shared" si="16"/>
        <v>0</v>
      </c>
      <c r="K170" s="66">
        <f t="shared" si="16"/>
        <v>0</v>
      </c>
      <c r="L170" s="65">
        <f t="shared" si="16"/>
        <v>0</v>
      </c>
    </row>
    <row r="171" spans="1:13" ht="42.75" hidden="1" customHeight="1">
      <c r="A171" s="96">
        <v>2</v>
      </c>
      <c r="B171" s="71">
        <v>9</v>
      </c>
      <c r="C171" s="70">
        <v>1</v>
      </c>
      <c r="D171" s="71">
        <v>1</v>
      </c>
      <c r="E171" s="69"/>
      <c r="F171" s="72"/>
      <c r="G171" s="78" t="s">
        <v>116</v>
      </c>
      <c r="H171" s="10">
        <v>138</v>
      </c>
      <c r="I171" s="87">
        <f t="shared" si="16"/>
        <v>0</v>
      </c>
      <c r="J171" s="108">
        <f t="shared" si="16"/>
        <v>0</v>
      </c>
      <c r="K171" s="87">
        <f t="shared" si="16"/>
        <v>0</v>
      </c>
      <c r="L171" s="86">
        <f t="shared" si="16"/>
        <v>0</v>
      </c>
      <c r="M171"/>
    </row>
    <row r="172" spans="1:13" ht="38.25" hidden="1" customHeight="1">
      <c r="A172" s="80">
        <v>2</v>
      </c>
      <c r="B172" s="76">
        <v>9</v>
      </c>
      <c r="C172" s="80">
        <v>1</v>
      </c>
      <c r="D172" s="76">
        <v>1</v>
      </c>
      <c r="E172" s="77">
        <v>1</v>
      </c>
      <c r="F172" s="79"/>
      <c r="G172" s="78" t="s">
        <v>116</v>
      </c>
      <c r="H172" s="10">
        <v>139</v>
      </c>
      <c r="I172" s="66">
        <f t="shared" si="16"/>
        <v>0</v>
      </c>
      <c r="J172" s="106">
        <f t="shared" si="16"/>
        <v>0</v>
      </c>
      <c r="K172" s="66">
        <f t="shared" si="16"/>
        <v>0</v>
      </c>
      <c r="L172" s="65">
        <f t="shared" si="16"/>
        <v>0</v>
      </c>
      <c r="M172"/>
    </row>
    <row r="173" spans="1:13" ht="38.25" hidden="1" customHeight="1">
      <c r="A173" s="96">
        <v>2</v>
      </c>
      <c r="B173" s="71">
        <v>9</v>
      </c>
      <c r="C173" s="71">
        <v>1</v>
      </c>
      <c r="D173" s="71">
        <v>1</v>
      </c>
      <c r="E173" s="69">
        <v>1</v>
      </c>
      <c r="F173" s="72">
        <v>1</v>
      </c>
      <c r="G173" s="78" t="s">
        <v>116</v>
      </c>
      <c r="H173" s="10">
        <v>140</v>
      </c>
      <c r="I173" s="122">
        <v>0</v>
      </c>
      <c r="J173" s="122">
        <v>0</v>
      </c>
      <c r="K173" s="122">
        <v>0</v>
      </c>
      <c r="L173" s="122">
        <v>0</v>
      </c>
      <c r="M173"/>
    </row>
    <row r="174" spans="1:13" ht="90.75" hidden="1" customHeight="1">
      <c r="A174" s="80">
        <v>2</v>
      </c>
      <c r="B174" s="76">
        <v>9</v>
      </c>
      <c r="C174" s="76">
        <v>2</v>
      </c>
      <c r="D174" s="76"/>
      <c r="E174" s="77"/>
      <c r="F174" s="79"/>
      <c r="G174" s="78" t="s">
        <v>115</v>
      </c>
      <c r="H174" s="10">
        <v>141</v>
      </c>
      <c r="I174" s="66">
        <f>SUM(I175+I180)</f>
        <v>0</v>
      </c>
      <c r="J174" s="66">
        <f>SUM(J175+J180)</f>
        <v>0</v>
      </c>
      <c r="K174" s="66">
        <f>SUM(K175+K180)</f>
        <v>0</v>
      </c>
      <c r="L174" s="66">
        <f>SUM(L175+L180)</f>
        <v>0</v>
      </c>
      <c r="M174"/>
    </row>
    <row r="175" spans="1:13" ht="91.5" hidden="1" customHeight="1">
      <c r="A175" s="80">
        <v>2</v>
      </c>
      <c r="B175" s="76">
        <v>9</v>
      </c>
      <c r="C175" s="76">
        <v>2</v>
      </c>
      <c r="D175" s="71">
        <v>1</v>
      </c>
      <c r="E175" s="69"/>
      <c r="F175" s="72"/>
      <c r="G175" s="78" t="s">
        <v>117</v>
      </c>
      <c r="H175" s="10">
        <v>142</v>
      </c>
      <c r="I175" s="87">
        <f>I176</f>
        <v>0</v>
      </c>
      <c r="J175" s="108">
        <f>J176</f>
        <v>0</v>
      </c>
      <c r="K175" s="87">
        <f>K176</f>
        <v>0</v>
      </c>
      <c r="L175" s="86">
        <f>L176</f>
        <v>0</v>
      </c>
      <c r="M175"/>
    </row>
    <row r="176" spans="1:13" ht="93" hidden="1" customHeight="1">
      <c r="A176" s="96">
        <v>2</v>
      </c>
      <c r="B176" s="71">
        <v>9</v>
      </c>
      <c r="C176" s="71">
        <v>2</v>
      </c>
      <c r="D176" s="76">
        <v>1</v>
      </c>
      <c r="E176" s="77">
        <v>1</v>
      </c>
      <c r="F176" s="79"/>
      <c r="G176" s="78" t="s">
        <v>117</v>
      </c>
      <c r="H176" s="10">
        <v>143</v>
      </c>
      <c r="I176" s="66">
        <f>SUM(I177:I179)</f>
        <v>0</v>
      </c>
      <c r="J176" s="106">
        <f>SUM(J177:J179)</f>
        <v>0</v>
      </c>
      <c r="K176" s="66">
        <f>SUM(K177:K179)</f>
        <v>0</v>
      </c>
      <c r="L176" s="65">
        <f>SUM(L177:L179)</f>
        <v>0</v>
      </c>
      <c r="M176"/>
    </row>
    <row r="177" spans="1:13" ht="105" hidden="1" customHeight="1">
      <c r="A177" s="88">
        <v>2</v>
      </c>
      <c r="B177" s="97">
        <v>9</v>
      </c>
      <c r="C177" s="97">
        <v>2</v>
      </c>
      <c r="D177" s="97">
        <v>1</v>
      </c>
      <c r="E177" s="98">
        <v>1</v>
      </c>
      <c r="F177" s="99">
        <v>1</v>
      </c>
      <c r="G177" s="78" t="s">
        <v>118</v>
      </c>
      <c r="H177" s="10">
        <v>144</v>
      </c>
      <c r="I177" s="125">
        <v>0</v>
      </c>
      <c r="J177" s="81">
        <v>0</v>
      </c>
      <c r="K177" s="81">
        <v>0</v>
      </c>
      <c r="L177" s="81">
        <v>0</v>
      </c>
      <c r="M177"/>
    </row>
    <row r="178" spans="1:13" ht="107.25" hidden="1" customHeight="1">
      <c r="A178" s="80">
        <v>2</v>
      </c>
      <c r="B178" s="76">
        <v>9</v>
      </c>
      <c r="C178" s="76">
        <v>2</v>
      </c>
      <c r="D178" s="76">
        <v>1</v>
      </c>
      <c r="E178" s="77">
        <v>1</v>
      </c>
      <c r="F178" s="79">
        <v>2</v>
      </c>
      <c r="G178" s="78" t="s">
        <v>119</v>
      </c>
      <c r="H178" s="10">
        <v>145</v>
      </c>
      <c r="I178" s="82">
        <v>0</v>
      </c>
      <c r="J178" s="128">
        <v>0</v>
      </c>
      <c r="K178" s="128">
        <v>0</v>
      </c>
      <c r="L178" s="128">
        <v>0</v>
      </c>
      <c r="M178"/>
    </row>
    <row r="179" spans="1:13" ht="104.25" hidden="1" customHeight="1">
      <c r="A179" s="80">
        <v>2</v>
      </c>
      <c r="B179" s="76">
        <v>9</v>
      </c>
      <c r="C179" s="76">
        <v>2</v>
      </c>
      <c r="D179" s="76">
        <v>1</v>
      </c>
      <c r="E179" s="77">
        <v>1</v>
      </c>
      <c r="F179" s="79">
        <v>3</v>
      </c>
      <c r="G179" s="78" t="s">
        <v>120</v>
      </c>
      <c r="H179" s="10">
        <v>146</v>
      </c>
      <c r="I179" s="82">
        <v>0</v>
      </c>
      <c r="J179" s="82">
        <v>0</v>
      </c>
      <c r="K179" s="82">
        <v>0</v>
      </c>
      <c r="L179" s="82">
        <v>0</v>
      </c>
      <c r="M179"/>
    </row>
    <row r="180" spans="1:13" ht="92.25" hidden="1" customHeight="1">
      <c r="A180" s="129">
        <v>2</v>
      </c>
      <c r="B180" s="129">
        <v>9</v>
      </c>
      <c r="C180" s="129">
        <v>2</v>
      </c>
      <c r="D180" s="129">
        <v>2</v>
      </c>
      <c r="E180" s="129"/>
      <c r="F180" s="129"/>
      <c r="G180" s="78" t="s">
        <v>121</v>
      </c>
      <c r="H180" s="10">
        <v>147</v>
      </c>
      <c r="I180" s="66">
        <f>I181</f>
        <v>0</v>
      </c>
      <c r="J180" s="106">
        <f>J181</f>
        <v>0</v>
      </c>
      <c r="K180" s="66">
        <f>K181</f>
        <v>0</v>
      </c>
      <c r="L180" s="65">
        <f>L181</f>
        <v>0</v>
      </c>
      <c r="M180"/>
    </row>
    <row r="181" spans="1:13" ht="91.5" hidden="1" customHeight="1">
      <c r="A181" s="80">
        <v>2</v>
      </c>
      <c r="B181" s="76">
        <v>9</v>
      </c>
      <c r="C181" s="76">
        <v>2</v>
      </c>
      <c r="D181" s="76">
        <v>2</v>
      </c>
      <c r="E181" s="77">
        <v>1</v>
      </c>
      <c r="F181" s="79"/>
      <c r="G181" s="78" t="s">
        <v>121</v>
      </c>
      <c r="H181" s="10">
        <v>148</v>
      </c>
      <c r="I181" s="87">
        <f>SUM(I182:I184)</f>
        <v>0</v>
      </c>
      <c r="J181" s="87">
        <f>SUM(J182:J184)</f>
        <v>0</v>
      </c>
      <c r="K181" s="87">
        <f>SUM(K182:K184)</f>
        <v>0</v>
      </c>
      <c r="L181" s="87">
        <f>SUM(L182:L184)</f>
        <v>0</v>
      </c>
      <c r="M181"/>
    </row>
    <row r="182" spans="1:13" ht="105" hidden="1" customHeight="1">
      <c r="A182" s="80">
        <v>2</v>
      </c>
      <c r="B182" s="76">
        <v>9</v>
      </c>
      <c r="C182" s="76">
        <v>2</v>
      </c>
      <c r="D182" s="76">
        <v>2</v>
      </c>
      <c r="E182" s="76">
        <v>1</v>
      </c>
      <c r="F182" s="79">
        <v>1</v>
      </c>
      <c r="G182" s="78" t="s">
        <v>122</v>
      </c>
      <c r="H182" s="10">
        <v>149</v>
      </c>
      <c r="I182" s="82">
        <v>0</v>
      </c>
      <c r="J182" s="81">
        <v>0</v>
      </c>
      <c r="K182" s="81">
        <v>0</v>
      </c>
      <c r="L182" s="81">
        <v>0</v>
      </c>
      <c r="M182"/>
    </row>
    <row r="183" spans="1:13" ht="105" hidden="1" customHeight="1">
      <c r="A183" s="89">
        <v>2</v>
      </c>
      <c r="B183" s="91">
        <v>9</v>
      </c>
      <c r="C183" s="89">
        <v>2</v>
      </c>
      <c r="D183" s="90">
        <v>2</v>
      </c>
      <c r="E183" s="90">
        <v>1</v>
      </c>
      <c r="F183" s="92">
        <v>2</v>
      </c>
      <c r="G183" s="78" t="s">
        <v>123</v>
      </c>
      <c r="H183" s="10">
        <v>150</v>
      </c>
      <c r="I183" s="81">
        <v>0</v>
      </c>
      <c r="J183" s="83">
        <v>0</v>
      </c>
      <c r="K183" s="83">
        <v>0</v>
      </c>
      <c r="L183" s="83">
        <v>0</v>
      </c>
      <c r="M183"/>
    </row>
    <row r="184" spans="1:13" ht="104.25" hidden="1" customHeight="1">
      <c r="A184" s="76">
        <v>2</v>
      </c>
      <c r="B184" s="100">
        <v>9</v>
      </c>
      <c r="C184" s="97">
        <v>2</v>
      </c>
      <c r="D184" s="98">
        <v>2</v>
      </c>
      <c r="E184" s="98">
        <v>1</v>
      </c>
      <c r="F184" s="99">
        <v>3</v>
      </c>
      <c r="G184" s="78" t="s">
        <v>124</v>
      </c>
      <c r="H184" s="10">
        <v>151</v>
      </c>
      <c r="I184" s="128">
        <v>0</v>
      </c>
      <c r="J184" s="128">
        <v>0</v>
      </c>
      <c r="K184" s="128">
        <v>0</v>
      </c>
      <c r="L184" s="128">
        <v>0</v>
      </c>
      <c r="M184"/>
    </row>
    <row r="185" spans="1:13" ht="76.5" customHeight="1">
      <c r="A185" s="61">
        <v>3</v>
      </c>
      <c r="B185" s="63"/>
      <c r="C185" s="61"/>
      <c r="D185" s="62"/>
      <c r="E185" s="62"/>
      <c r="F185" s="64"/>
      <c r="G185" s="115" t="s">
        <v>125</v>
      </c>
      <c r="H185" s="10">
        <v>152</v>
      </c>
      <c r="I185" s="65">
        <f>SUM(I186+I239+I304)</f>
        <v>24400</v>
      </c>
      <c r="J185" s="106">
        <f>SUM(J186+J239+J304)</f>
        <v>24400</v>
      </c>
      <c r="K185" s="66">
        <f>SUM(K186+K239+K304)</f>
        <v>6400</v>
      </c>
      <c r="L185" s="65">
        <f>SUM(L186+L239+L304)</f>
        <v>6400</v>
      </c>
      <c r="M185"/>
    </row>
    <row r="186" spans="1:13" ht="34.5" customHeight="1">
      <c r="A186" s="110">
        <v>3</v>
      </c>
      <c r="B186" s="61">
        <v>1</v>
      </c>
      <c r="C186" s="85"/>
      <c r="D186" s="68"/>
      <c r="E186" s="68"/>
      <c r="F186" s="124"/>
      <c r="G186" s="105" t="s">
        <v>126</v>
      </c>
      <c r="H186" s="10">
        <v>153</v>
      </c>
      <c r="I186" s="65">
        <f>SUM(I187+I210+I217+I229+I233)</f>
        <v>24400</v>
      </c>
      <c r="J186" s="86">
        <f>SUM(J187+J210+J217+J229+J233)</f>
        <v>24400</v>
      </c>
      <c r="K186" s="86">
        <f>SUM(K187+K210+K217+K229+K233)</f>
        <v>6400</v>
      </c>
      <c r="L186" s="86">
        <f>SUM(L187+L210+L217+L229+L233)</f>
        <v>6400</v>
      </c>
      <c r="M186"/>
    </row>
    <row r="187" spans="1:13" ht="30.75" customHeight="1">
      <c r="A187" s="71">
        <v>3</v>
      </c>
      <c r="B187" s="70">
        <v>1</v>
      </c>
      <c r="C187" s="71">
        <v>1</v>
      </c>
      <c r="D187" s="69"/>
      <c r="E187" s="69"/>
      <c r="F187" s="130"/>
      <c r="G187" s="80" t="s">
        <v>127</v>
      </c>
      <c r="H187" s="10">
        <v>154</v>
      </c>
      <c r="I187" s="86">
        <f>SUM(I188+I191+I196+I202+I207)</f>
        <v>24400</v>
      </c>
      <c r="J187" s="106">
        <f>SUM(J188+J191+J196+J202+J207)</f>
        <v>24400</v>
      </c>
      <c r="K187" s="66">
        <f>SUM(K188+K191+K196+K202+K207)</f>
        <v>6400</v>
      </c>
      <c r="L187" s="65">
        <f>SUM(L188+L191+L196+L202+L207)</f>
        <v>6400</v>
      </c>
      <c r="M187"/>
    </row>
    <row r="188" spans="1:13" ht="33" hidden="1" customHeight="1">
      <c r="A188" s="76">
        <v>3</v>
      </c>
      <c r="B188" s="78">
        <v>1</v>
      </c>
      <c r="C188" s="76">
        <v>1</v>
      </c>
      <c r="D188" s="77">
        <v>1</v>
      </c>
      <c r="E188" s="77"/>
      <c r="F188" s="131"/>
      <c r="G188" s="80" t="s">
        <v>128</v>
      </c>
      <c r="H188" s="10">
        <v>155</v>
      </c>
      <c r="I188" s="65">
        <f t="shared" ref="I188:L189" si="17">I189</f>
        <v>0</v>
      </c>
      <c r="J188" s="108">
        <f t="shared" si="17"/>
        <v>0</v>
      </c>
      <c r="K188" s="87">
        <f t="shared" si="17"/>
        <v>0</v>
      </c>
      <c r="L188" s="86">
        <f t="shared" si="17"/>
        <v>0</v>
      </c>
      <c r="M188"/>
    </row>
    <row r="189" spans="1:13" ht="24" hidden="1" customHeight="1">
      <c r="A189" s="76">
        <v>3</v>
      </c>
      <c r="B189" s="78">
        <v>1</v>
      </c>
      <c r="C189" s="76">
        <v>1</v>
      </c>
      <c r="D189" s="77">
        <v>1</v>
      </c>
      <c r="E189" s="77">
        <v>1</v>
      </c>
      <c r="F189" s="111"/>
      <c r="G189" s="80" t="s">
        <v>128</v>
      </c>
      <c r="H189" s="10">
        <v>156</v>
      </c>
      <c r="I189" s="86">
        <f t="shared" si="17"/>
        <v>0</v>
      </c>
      <c r="J189" s="65">
        <f t="shared" si="17"/>
        <v>0</v>
      </c>
      <c r="K189" s="65">
        <f t="shared" si="17"/>
        <v>0</v>
      </c>
      <c r="L189" s="65">
        <f t="shared" si="17"/>
        <v>0</v>
      </c>
      <c r="M189"/>
    </row>
    <row r="190" spans="1:13" ht="31.5" hidden="1" customHeight="1">
      <c r="A190" s="76">
        <v>3</v>
      </c>
      <c r="B190" s="78">
        <v>1</v>
      </c>
      <c r="C190" s="76">
        <v>1</v>
      </c>
      <c r="D190" s="77">
        <v>1</v>
      </c>
      <c r="E190" s="77">
        <v>1</v>
      </c>
      <c r="F190" s="111">
        <v>1</v>
      </c>
      <c r="G190" s="80" t="s">
        <v>128</v>
      </c>
      <c r="H190" s="10">
        <v>157</v>
      </c>
      <c r="I190" s="83">
        <v>0</v>
      </c>
      <c r="J190" s="83">
        <v>0</v>
      </c>
      <c r="K190" s="83">
        <v>0</v>
      </c>
      <c r="L190" s="83">
        <v>0</v>
      </c>
      <c r="M190"/>
    </row>
    <row r="191" spans="1:13" ht="27.75" customHeight="1">
      <c r="A191" s="71">
        <v>3</v>
      </c>
      <c r="B191" s="69">
        <v>1</v>
      </c>
      <c r="C191" s="69">
        <v>1</v>
      </c>
      <c r="D191" s="69">
        <v>2</v>
      </c>
      <c r="E191" s="69"/>
      <c r="F191" s="72"/>
      <c r="G191" s="70" t="s">
        <v>129</v>
      </c>
      <c r="H191" s="10">
        <v>158</v>
      </c>
      <c r="I191" s="86">
        <f>I192</f>
        <v>18000</v>
      </c>
      <c r="J191" s="108">
        <f>J192</f>
        <v>18000</v>
      </c>
      <c r="K191" s="87">
        <f>K192</f>
        <v>0</v>
      </c>
      <c r="L191" s="86">
        <f>L192</f>
        <v>0</v>
      </c>
      <c r="M191"/>
    </row>
    <row r="192" spans="1:13" ht="27.75" customHeight="1">
      <c r="A192" s="76">
        <v>3</v>
      </c>
      <c r="B192" s="77">
        <v>1</v>
      </c>
      <c r="C192" s="77">
        <v>1</v>
      </c>
      <c r="D192" s="77">
        <v>2</v>
      </c>
      <c r="E192" s="77">
        <v>1</v>
      </c>
      <c r="F192" s="79"/>
      <c r="G192" s="70" t="s">
        <v>129</v>
      </c>
      <c r="H192" s="10">
        <v>159</v>
      </c>
      <c r="I192" s="65">
        <f>SUM(I193:I195)</f>
        <v>18000</v>
      </c>
      <c r="J192" s="106">
        <f>SUM(J193:J195)</f>
        <v>18000</v>
      </c>
      <c r="K192" s="66">
        <f>SUM(K193:K195)</f>
        <v>0</v>
      </c>
      <c r="L192" s="65">
        <f>SUM(L193:L195)</f>
        <v>0</v>
      </c>
      <c r="M192"/>
    </row>
    <row r="193" spans="1:13" ht="27" hidden="1" customHeight="1">
      <c r="A193" s="71">
        <v>3</v>
      </c>
      <c r="B193" s="69">
        <v>1</v>
      </c>
      <c r="C193" s="69">
        <v>1</v>
      </c>
      <c r="D193" s="69">
        <v>2</v>
      </c>
      <c r="E193" s="69">
        <v>1</v>
      </c>
      <c r="F193" s="72">
        <v>1</v>
      </c>
      <c r="G193" s="70" t="s">
        <v>130</v>
      </c>
      <c r="H193" s="10">
        <v>160</v>
      </c>
      <c r="I193" s="81">
        <v>0</v>
      </c>
      <c r="J193" s="81">
        <v>0</v>
      </c>
      <c r="K193" s="81">
        <v>0</v>
      </c>
      <c r="L193" s="128">
        <v>0</v>
      </c>
      <c r="M193"/>
    </row>
    <row r="194" spans="1:13" ht="27" customHeight="1">
      <c r="A194" s="76">
        <v>3</v>
      </c>
      <c r="B194" s="77">
        <v>1</v>
      </c>
      <c r="C194" s="77">
        <v>1</v>
      </c>
      <c r="D194" s="77">
        <v>2</v>
      </c>
      <c r="E194" s="77">
        <v>1</v>
      </c>
      <c r="F194" s="79">
        <v>2</v>
      </c>
      <c r="G194" s="78" t="s">
        <v>131</v>
      </c>
      <c r="H194" s="10">
        <v>161</v>
      </c>
      <c r="I194" s="83">
        <v>18000</v>
      </c>
      <c r="J194" s="83">
        <v>18000</v>
      </c>
      <c r="K194" s="83">
        <v>0</v>
      </c>
      <c r="L194" s="83">
        <v>0</v>
      </c>
      <c r="M194"/>
    </row>
    <row r="195" spans="1:13" ht="26.25" hidden="1" customHeight="1">
      <c r="A195" s="71">
        <v>3</v>
      </c>
      <c r="B195" s="69">
        <v>1</v>
      </c>
      <c r="C195" s="69">
        <v>1</v>
      </c>
      <c r="D195" s="69">
        <v>2</v>
      </c>
      <c r="E195" s="69">
        <v>1</v>
      </c>
      <c r="F195" s="72">
        <v>3</v>
      </c>
      <c r="G195" s="70" t="s">
        <v>132</v>
      </c>
      <c r="H195" s="10">
        <v>162</v>
      </c>
      <c r="I195" s="81">
        <v>0</v>
      </c>
      <c r="J195" s="81">
        <v>0</v>
      </c>
      <c r="K195" s="81">
        <v>0</v>
      </c>
      <c r="L195" s="128">
        <v>0</v>
      </c>
      <c r="M195"/>
    </row>
    <row r="196" spans="1:13" ht="27.75" customHeight="1">
      <c r="A196" s="76">
        <v>3</v>
      </c>
      <c r="B196" s="77">
        <v>1</v>
      </c>
      <c r="C196" s="77">
        <v>1</v>
      </c>
      <c r="D196" s="77">
        <v>3</v>
      </c>
      <c r="E196" s="77"/>
      <c r="F196" s="79"/>
      <c r="G196" s="78" t="s">
        <v>133</v>
      </c>
      <c r="H196" s="10">
        <v>163</v>
      </c>
      <c r="I196" s="65">
        <f>I197</f>
        <v>6400</v>
      </c>
      <c r="J196" s="106">
        <f>J197</f>
        <v>6400</v>
      </c>
      <c r="K196" s="66">
        <f>K197</f>
        <v>6400</v>
      </c>
      <c r="L196" s="65">
        <f>L197</f>
        <v>6400</v>
      </c>
      <c r="M196"/>
    </row>
    <row r="197" spans="1:13" ht="23.25" customHeight="1">
      <c r="A197" s="76">
        <v>3</v>
      </c>
      <c r="B197" s="77">
        <v>1</v>
      </c>
      <c r="C197" s="77">
        <v>1</v>
      </c>
      <c r="D197" s="77">
        <v>3</v>
      </c>
      <c r="E197" s="77">
        <v>1</v>
      </c>
      <c r="F197" s="79"/>
      <c r="G197" s="78" t="s">
        <v>133</v>
      </c>
      <c r="H197" s="10">
        <v>164</v>
      </c>
      <c r="I197" s="65">
        <f>SUM(I198:I201)</f>
        <v>6400</v>
      </c>
      <c r="J197" s="65">
        <f>SUM(J198:J201)</f>
        <v>6400</v>
      </c>
      <c r="K197" s="65">
        <f>SUM(K198:K201)</f>
        <v>6400</v>
      </c>
      <c r="L197" s="65">
        <f>SUM(L198:L201)</f>
        <v>6400</v>
      </c>
      <c r="M197"/>
    </row>
    <row r="198" spans="1:13" ht="23.25" hidden="1" customHeight="1">
      <c r="A198" s="76">
        <v>3</v>
      </c>
      <c r="B198" s="77">
        <v>1</v>
      </c>
      <c r="C198" s="77">
        <v>1</v>
      </c>
      <c r="D198" s="77">
        <v>3</v>
      </c>
      <c r="E198" s="77">
        <v>1</v>
      </c>
      <c r="F198" s="79">
        <v>1</v>
      </c>
      <c r="G198" s="78" t="s">
        <v>134</v>
      </c>
      <c r="H198" s="10">
        <v>165</v>
      </c>
      <c r="I198" s="83">
        <v>0</v>
      </c>
      <c r="J198" s="83">
        <v>0</v>
      </c>
      <c r="K198" s="83">
        <v>0</v>
      </c>
      <c r="L198" s="128">
        <v>0</v>
      </c>
      <c r="M198"/>
    </row>
    <row r="199" spans="1:13" ht="29.25" hidden="1" customHeight="1">
      <c r="A199" s="76">
        <v>3</v>
      </c>
      <c r="B199" s="77">
        <v>1</v>
      </c>
      <c r="C199" s="77">
        <v>1</v>
      </c>
      <c r="D199" s="77">
        <v>3</v>
      </c>
      <c r="E199" s="77">
        <v>1</v>
      </c>
      <c r="F199" s="79">
        <v>2</v>
      </c>
      <c r="G199" s="78" t="s">
        <v>135</v>
      </c>
      <c r="H199" s="10">
        <v>166</v>
      </c>
      <c r="I199" s="81">
        <v>0</v>
      </c>
      <c r="J199" s="83">
        <v>0</v>
      </c>
      <c r="K199" s="83">
        <v>0</v>
      </c>
      <c r="L199" s="83">
        <v>0</v>
      </c>
      <c r="M199"/>
    </row>
    <row r="200" spans="1:13" ht="27" hidden="1" customHeight="1">
      <c r="A200" s="76">
        <v>3</v>
      </c>
      <c r="B200" s="77">
        <v>1</v>
      </c>
      <c r="C200" s="77">
        <v>1</v>
      </c>
      <c r="D200" s="77">
        <v>3</v>
      </c>
      <c r="E200" s="77">
        <v>1</v>
      </c>
      <c r="F200" s="79">
        <v>3</v>
      </c>
      <c r="G200" s="80" t="s">
        <v>136</v>
      </c>
      <c r="H200" s="10">
        <v>167</v>
      </c>
      <c r="I200" s="81">
        <v>0</v>
      </c>
      <c r="J200" s="101">
        <v>0</v>
      </c>
      <c r="K200" s="101">
        <v>0</v>
      </c>
      <c r="L200" s="101">
        <v>0</v>
      </c>
      <c r="M200"/>
    </row>
    <row r="201" spans="1:13" ht="25.5" customHeight="1">
      <c r="A201" s="89">
        <v>3</v>
      </c>
      <c r="B201" s="90">
        <v>1</v>
      </c>
      <c r="C201" s="90">
        <v>1</v>
      </c>
      <c r="D201" s="90">
        <v>3</v>
      </c>
      <c r="E201" s="90">
        <v>1</v>
      </c>
      <c r="F201" s="92">
        <v>4</v>
      </c>
      <c r="G201" s="17" t="s">
        <v>137</v>
      </c>
      <c r="H201" s="10">
        <v>168</v>
      </c>
      <c r="I201" s="132">
        <v>6400</v>
      </c>
      <c r="J201" s="133">
        <v>6400</v>
      </c>
      <c r="K201" s="83">
        <v>6400</v>
      </c>
      <c r="L201" s="83">
        <v>6400</v>
      </c>
      <c r="M201"/>
    </row>
    <row r="202" spans="1:13" ht="27" hidden="1" customHeight="1">
      <c r="A202" s="89">
        <v>3</v>
      </c>
      <c r="B202" s="90">
        <v>1</v>
      </c>
      <c r="C202" s="90">
        <v>1</v>
      </c>
      <c r="D202" s="90">
        <v>4</v>
      </c>
      <c r="E202" s="90"/>
      <c r="F202" s="92"/>
      <c r="G202" s="91" t="s">
        <v>138</v>
      </c>
      <c r="H202" s="10">
        <v>169</v>
      </c>
      <c r="I202" s="65">
        <f>I203</f>
        <v>0</v>
      </c>
      <c r="J202" s="109">
        <f>J203</f>
        <v>0</v>
      </c>
      <c r="K202" s="74">
        <f>K203</f>
        <v>0</v>
      </c>
      <c r="L202" s="75">
        <f>L203</f>
        <v>0</v>
      </c>
      <c r="M202"/>
    </row>
    <row r="203" spans="1:13" ht="27.75" hidden="1" customHeight="1">
      <c r="A203" s="76">
        <v>3</v>
      </c>
      <c r="B203" s="77">
        <v>1</v>
      </c>
      <c r="C203" s="77">
        <v>1</v>
      </c>
      <c r="D203" s="77">
        <v>4</v>
      </c>
      <c r="E203" s="77">
        <v>1</v>
      </c>
      <c r="F203" s="79"/>
      <c r="G203" s="91" t="s">
        <v>138</v>
      </c>
      <c r="H203" s="10">
        <v>170</v>
      </c>
      <c r="I203" s="86">
        <f>SUM(I204:I206)</f>
        <v>0</v>
      </c>
      <c r="J203" s="106">
        <f>SUM(J204:J206)</f>
        <v>0</v>
      </c>
      <c r="K203" s="66">
        <f>SUM(K204:K206)</f>
        <v>0</v>
      </c>
      <c r="L203" s="65">
        <f>SUM(L204:L206)</f>
        <v>0</v>
      </c>
      <c r="M203"/>
    </row>
    <row r="204" spans="1:13" ht="24.75" hidden="1" customHeight="1">
      <c r="A204" s="76">
        <v>3</v>
      </c>
      <c r="B204" s="77">
        <v>1</v>
      </c>
      <c r="C204" s="77">
        <v>1</v>
      </c>
      <c r="D204" s="77">
        <v>4</v>
      </c>
      <c r="E204" s="77">
        <v>1</v>
      </c>
      <c r="F204" s="79">
        <v>1</v>
      </c>
      <c r="G204" s="78" t="s">
        <v>139</v>
      </c>
      <c r="H204" s="10">
        <v>171</v>
      </c>
      <c r="I204" s="83">
        <v>0</v>
      </c>
      <c r="J204" s="83">
        <v>0</v>
      </c>
      <c r="K204" s="83">
        <v>0</v>
      </c>
      <c r="L204" s="128">
        <v>0</v>
      </c>
      <c r="M204"/>
    </row>
    <row r="205" spans="1:13" ht="25.5" hidden="1" customHeight="1">
      <c r="A205" s="71">
        <v>3</v>
      </c>
      <c r="B205" s="69">
        <v>1</v>
      </c>
      <c r="C205" s="69">
        <v>1</v>
      </c>
      <c r="D205" s="69">
        <v>4</v>
      </c>
      <c r="E205" s="69">
        <v>1</v>
      </c>
      <c r="F205" s="72">
        <v>2</v>
      </c>
      <c r="G205" s="70" t="s">
        <v>140</v>
      </c>
      <c r="H205" s="10">
        <v>172</v>
      </c>
      <c r="I205" s="81">
        <v>0</v>
      </c>
      <c r="J205" s="81">
        <v>0</v>
      </c>
      <c r="K205" s="82">
        <v>0</v>
      </c>
      <c r="L205" s="83">
        <v>0</v>
      </c>
      <c r="M205"/>
    </row>
    <row r="206" spans="1:13" ht="31.5" hidden="1" customHeight="1">
      <c r="A206" s="76">
        <v>3</v>
      </c>
      <c r="B206" s="77">
        <v>1</v>
      </c>
      <c r="C206" s="77">
        <v>1</v>
      </c>
      <c r="D206" s="77">
        <v>4</v>
      </c>
      <c r="E206" s="77">
        <v>1</v>
      </c>
      <c r="F206" s="79">
        <v>3</v>
      </c>
      <c r="G206" s="78" t="s">
        <v>141</v>
      </c>
      <c r="H206" s="10">
        <v>173</v>
      </c>
      <c r="I206" s="81">
        <v>0</v>
      </c>
      <c r="J206" s="81">
        <v>0</v>
      </c>
      <c r="K206" s="81">
        <v>0</v>
      </c>
      <c r="L206" s="83">
        <v>0</v>
      </c>
      <c r="M206"/>
    </row>
    <row r="207" spans="1:13" ht="25.5" hidden="1" customHeight="1">
      <c r="A207" s="76">
        <v>3</v>
      </c>
      <c r="B207" s="77">
        <v>1</v>
      </c>
      <c r="C207" s="77">
        <v>1</v>
      </c>
      <c r="D207" s="77">
        <v>5</v>
      </c>
      <c r="E207" s="77"/>
      <c r="F207" s="79"/>
      <c r="G207" s="78" t="s">
        <v>142</v>
      </c>
      <c r="H207" s="10">
        <v>174</v>
      </c>
      <c r="I207" s="65">
        <f t="shared" ref="I207:L208" si="18">I208</f>
        <v>0</v>
      </c>
      <c r="J207" s="106">
        <f t="shared" si="18"/>
        <v>0</v>
      </c>
      <c r="K207" s="66">
        <f t="shared" si="18"/>
        <v>0</v>
      </c>
      <c r="L207" s="65">
        <f t="shared" si="18"/>
        <v>0</v>
      </c>
      <c r="M207"/>
    </row>
    <row r="208" spans="1:13" ht="26.25" hidden="1" customHeight="1">
      <c r="A208" s="89">
        <v>3</v>
      </c>
      <c r="B208" s="90">
        <v>1</v>
      </c>
      <c r="C208" s="90">
        <v>1</v>
      </c>
      <c r="D208" s="90">
        <v>5</v>
      </c>
      <c r="E208" s="90">
        <v>1</v>
      </c>
      <c r="F208" s="92"/>
      <c r="G208" s="78" t="s">
        <v>142</v>
      </c>
      <c r="H208" s="10">
        <v>175</v>
      </c>
      <c r="I208" s="66">
        <f t="shared" si="18"/>
        <v>0</v>
      </c>
      <c r="J208" s="66">
        <f t="shared" si="18"/>
        <v>0</v>
      </c>
      <c r="K208" s="66">
        <f t="shared" si="18"/>
        <v>0</v>
      </c>
      <c r="L208" s="66">
        <f t="shared" si="18"/>
        <v>0</v>
      </c>
      <c r="M208"/>
    </row>
    <row r="209" spans="1:16" ht="27" hidden="1" customHeight="1">
      <c r="A209" s="76">
        <v>3</v>
      </c>
      <c r="B209" s="77">
        <v>1</v>
      </c>
      <c r="C209" s="77">
        <v>1</v>
      </c>
      <c r="D209" s="77">
        <v>5</v>
      </c>
      <c r="E209" s="77">
        <v>1</v>
      </c>
      <c r="F209" s="79">
        <v>1</v>
      </c>
      <c r="G209" s="78" t="s">
        <v>142</v>
      </c>
      <c r="H209" s="10">
        <v>176</v>
      </c>
      <c r="I209" s="81">
        <v>0</v>
      </c>
      <c r="J209" s="83">
        <v>0</v>
      </c>
      <c r="K209" s="83">
        <v>0</v>
      </c>
      <c r="L209" s="83">
        <v>0</v>
      </c>
      <c r="M209"/>
    </row>
    <row r="210" spans="1:16" ht="26.25" hidden="1" customHeight="1">
      <c r="A210" s="89">
        <v>3</v>
      </c>
      <c r="B210" s="90">
        <v>1</v>
      </c>
      <c r="C210" s="90">
        <v>2</v>
      </c>
      <c r="D210" s="90"/>
      <c r="E210" s="90"/>
      <c r="F210" s="92"/>
      <c r="G210" s="91" t="s">
        <v>143</v>
      </c>
      <c r="H210" s="10">
        <v>177</v>
      </c>
      <c r="I210" s="65">
        <f t="shared" ref="I210:L211" si="19">I211</f>
        <v>0</v>
      </c>
      <c r="J210" s="109">
        <f t="shared" si="19"/>
        <v>0</v>
      </c>
      <c r="K210" s="74">
        <f t="shared" si="19"/>
        <v>0</v>
      </c>
      <c r="L210" s="75">
        <f t="shared" si="19"/>
        <v>0</v>
      </c>
      <c r="M210"/>
    </row>
    <row r="211" spans="1:16" ht="25.5" hidden="1" customHeight="1">
      <c r="A211" s="76">
        <v>3</v>
      </c>
      <c r="B211" s="77">
        <v>1</v>
      </c>
      <c r="C211" s="77">
        <v>2</v>
      </c>
      <c r="D211" s="77">
        <v>1</v>
      </c>
      <c r="E211" s="77"/>
      <c r="F211" s="79"/>
      <c r="G211" s="91" t="s">
        <v>143</v>
      </c>
      <c r="H211" s="10">
        <v>178</v>
      </c>
      <c r="I211" s="86">
        <f t="shared" si="19"/>
        <v>0</v>
      </c>
      <c r="J211" s="106">
        <f t="shared" si="19"/>
        <v>0</v>
      </c>
      <c r="K211" s="66">
        <f t="shared" si="19"/>
        <v>0</v>
      </c>
      <c r="L211" s="65">
        <f t="shared" si="19"/>
        <v>0</v>
      </c>
      <c r="M211"/>
    </row>
    <row r="212" spans="1:16" ht="26.25" hidden="1" customHeight="1">
      <c r="A212" s="71">
        <v>3</v>
      </c>
      <c r="B212" s="69">
        <v>1</v>
      </c>
      <c r="C212" s="69">
        <v>2</v>
      </c>
      <c r="D212" s="69">
        <v>1</v>
      </c>
      <c r="E212" s="69">
        <v>1</v>
      </c>
      <c r="F212" s="72"/>
      <c r="G212" s="91" t="s">
        <v>143</v>
      </c>
      <c r="H212" s="10">
        <v>179</v>
      </c>
      <c r="I212" s="65">
        <f>SUM(I213:I216)</f>
        <v>0</v>
      </c>
      <c r="J212" s="108">
        <f>SUM(J213:J216)</f>
        <v>0</v>
      </c>
      <c r="K212" s="87">
        <f>SUM(K213:K216)</f>
        <v>0</v>
      </c>
      <c r="L212" s="86">
        <f>SUM(L213:L216)</f>
        <v>0</v>
      </c>
      <c r="M212"/>
    </row>
    <row r="213" spans="1:16" ht="41.25" hidden="1" customHeight="1">
      <c r="A213" s="76">
        <v>3</v>
      </c>
      <c r="B213" s="77">
        <v>1</v>
      </c>
      <c r="C213" s="77">
        <v>2</v>
      </c>
      <c r="D213" s="77">
        <v>1</v>
      </c>
      <c r="E213" s="77">
        <v>1</v>
      </c>
      <c r="F213" s="79">
        <v>2</v>
      </c>
      <c r="G213" s="78" t="s">
        <v>144</v>
      </c>
      <c r="H213" s="10">
        <v>180</v>
      </c>
      <c r="I213" s="83">
        <v>0</v>
      </c>
      <c r="J213" s="83">
        <v>0</v>
      </c>
      <c r="K213" s="83">
        <v>0</v>
      </c>
      <c r="L213" s="83">
        <v>0</v>
      </c>
      <c r="M213"/>
    </row>
    <row r="214" spans="1:16" ht="26.25" hidden="1" customHeight="1">
      <c r="A214" s="76">
        <v>3</v>
      </c>
      <c r="B214" s="77">
        <v>1</v>
      </c>
      <c r="C214" s="77">
        <v>2</v>
      </c>
      <c r="D214" s="76">
        <v>1</v>
      </c>
      <c r="E214" s="77">
        <v>1</v>
      </c>
      <c r="F214" s="79">
        <v>3</v>
      </c>
      <c r="G214" s="78" t="s">
        <v>145</v>
      </c>
      <c r="H214" s="10">
        <v>181</v>
      </c>
      <c r="I214" s="83">
        <v>0</v>
      </c>
      <c r="J214" s="83">
        <v>0</v>
      </c>
      <c r="K214" s="83">
        <v>0</v>
      </c>
      <c r="L214" s="83">
        <v>0</v>
      </c>
      <c r="M214"/>
    </row>
    <row r="215" spans="1:16" ht="27.75" hidden="1" customHeight="1">
      <c r="A215" s="76">
        <v>3</v>
      </c>
      <c r="B215" s="77">
        <v>1</v>
      </c>
      <c r="C215" s="77">
        <v>2</v>
      </c>
      <c r="D215" s="76">
        <v>1</v>
      </c>
      <c r="E215" s="77">
        <v>1</v>
      </c>
      <c r="F215" s="79">
        <v>4</v>
      </c>
      <c r="G215" s="78" t="s">
        <v>146</v>
      </c>
      <c r="H215" s="10">
        <v>182</v>
      </c>
      <c r="I215" s="83">
        <v>0</v>
      </c>
      <c r="J215" s="83">
        <v>0</v>
      </c>
      <c r="K215" s="83">
        <v>0</v>
      </c>
      <c r="L215" s="83">
        <v>0</v>
      </c>
      <c r="M215"/>
    </row>
    <row r="216" spans="1:16" ht="27" hidden="1" customHeight="1">
      <c r="A216" s="89">
        <v>3</v>
      </c>
      <c r="B216" s="98">
        <v>1</v>
      </c>
      <c r="C216" s="98">
        <v>2</v>
      </c>
      <c r="D216" s="97">
        <v>1</v>
      </c>
      <c r="E216" s="98">
        <v>1</v>
      </c>
      <c r="F216" s="99">
        <v>5</v>
      </c>
      <c r="G216" s="100" t="s">
        <v>147</v>
      </c>
      <c r="H216" s="10">
        <v>183</v>
      </c>
      <c r="I216" s="83">
        <v>0</v>
      </c>
      <c r="J216" s="83">
        <v>0</v>
      </c>
      <c r="K216" s="83">
        <v>0</v>
      </c>
      <c r="L216" s="128">
        <v>0</v>
      </c>
      <c r="M216"/>
    </row>
    <row r="217" spans="1:16" ht="29.25" hidden="1" customHeight="1">
      <c r="A217" s="76">
        <v>3</v>
      </c>
      <c r="B217" s="77">
        <v>1</v>
      </c>
      <c r="C217" s="77">
        <v>3</v>
      </c>
      <c r="D217" s="76"/>
      <c r="E217" s="77"/>
      <c r="F217" s="79"/>
      <c r="G217" s="78" t="s">
        <v>148</v>
      </c>
      <c r="H217" s="10">
        <v>184</v>
      </c>
      <c r="I217" s="65">
        <f>SUM(I218+I221)</f>
        <v>0</v>
      </c>
      <c r="J217" s="106">
        <f>SUM(J218+J221)</f>
        <v>0</v>
      </c>
      <c r="K217" s="66">
        <f>SUM(K218+K221)</f>
        <v>0</v>
      </c>
      <c r="L217" s="65">
        <f>SUM(L218+L221)</f>
        <v>0</v>
      </c>
      <c r="M217"/>
    </row>
    <row r="218" spans="1:16" ht="27.75" hidden="1" customHeight="1">
      <c r="A218" s="71">
        <v>3</v>
      </c>
      <c r="B218" s="69">
        <v>1</v>
      </c>
      <c r="C218" s="69">
        <v>3</v>
      </c>
      <c r="D218" s="71">
        <v>1</v>
      </c>
      <c r="E218" s="76"/>
      <c r="F218" s="72"/>
      <c r="G218" s="70" t="s">
        <v>149</v>
      </c>
      <c r="H218" s="10">
        <v>185</v>
      </c>
      <c r="I218" s="86">
        <f t="shared" ref="I218:L219" si="20">I219</f>
        <v>0</v>
      </c>
      <c r="J218" s="108">
        <f t="shared" si="20"/>
        <v>0</v>
      </c>
      <c r="K218" s="87">
        <f t="shared" si="20"/>
        <v>0</v>
      </c>
      <c r="L218" s="86">
        <f t="shared" si="20"/>
        <v>0</v>
      </c>
      <c r="M218"/>
    </row>
    <row r="219" spans="1:16" ht="30.75" hidden="1" customHeight="1">
      <c r="A219" s="76">
        <v>3</v>
      </c>
      <c r="B219" s="77">
        <v>1</v>
      </c>
      <c r="C219" s="77">
        <v>3</v>
      </c>
      <c r="D219" s="76">
        <v>1</v>
      </c>
      <c r="E219" s="76">
        <v>1</v>
      </c>
      <c r="F219" s="79"/>
      <c r="G219" s="70" t="s">
        <v>149</v>
      </c>
      <c r="H219" s="10">
        <v>186</v>
      </c>
      <c r="I219" s="65">
        <f t="shared" si="20"/>
        <v>0</v>
      </c>
      <c r="J219" s="106">
        <f t="shared" si="20"/>
        <v>0</v>
      </c>
      <c r="K219" s="66">
        <f t="shared" si="20"/>
        <v>0</v>
      </c>
      <c r="L219" s="65">
        <f t="shared" si="20"/>
        <v>0</v>
      </c>
      <c r="M219"/>
    </row>
    <row r="220" spans="1:16" ht="27.75" hidden="1" customHeight="1">
      <c r="A220" s="76">
        <v>3</v>
      </c>
      <c r="B220" s="78">
        <v>1</v>
      </c>
      <c r="C220" s="76">
        <v>3</v>
      </c>
      <c r="D220" s="77">
        <v>1</v>
      </c>
      <c r="E220" s="77">
        <v>1</v>
      </c>
      <c r="F220" s="79">
        <v>1</v>
      </c>
      <c r="G220" s="70" t="s">
        <v>149</v>
      </c>
      <c r="H220" s="10">
        <v>187</v>
      </c>
      <c r="I220" s="128">
        <v>0</v>
      </c>
      <c r="J220" s="128">
        <v>0</v>
      </c>
      <c r="K220" s="128">
        <v>0</v>
      </c>
      <c r="L220" s="128">
        <v>0</v>
      </c>
      <c r="M220"/>
    </row>
    <row r="221" spans="1:16" ht="30.75" hidden="1" customHeight="1">
      <c r="A221" s="76">
        <v>3</v>
      </c>
      <c r="B221" s="78">
        <v>1</v>
      </c>
      <c r="C221" s="76">
        <v>3</v>
      </c>
      <c r="D221" s="77">
        <v>2</v>
      </c>
      <c r="E221" s="77"/>
      <c r="F221" s="79"/>
      <c r="G221" s="78" t="s">
        <v>150</v>
      </c>
      <c r="H221" s="10">
        <v>188</v>
      </c>
      <c r="I221" s="65">
        <f>I222</f>
        <v>0</v>
      </c>
      <c r="J221" s="106">
        <f>J222</f>
        <v>0</v>
      </c>
      <c r="K221" s="66">
        <f>K222</f>
        <v>0</v>
      </c>
      <c r="L221" s="65">
        <f>L222</f>
        <v>0</v>
      </c>
      <c r="M221"/>
    </row>
    <row r="222" spans="1:16" ht="27" hidden="1" customHeight="1">
      <c r="A222" s="71">
        <v>3</v>
      </c>
      <c r="B222" s="70">
        <v>1</v>
      </c>
      <c r="C222" s="71">
        <v>3</v>
      </c>
      <c r="D222" s="69">
        <v>2</v>
      </c>
      <c r="E222" s="69">
        <v>1</v>
      </c>
      <c r="F222" s="72"/>
      <c r="G222" s="78" t="s">
        <v>150</v>
      </c>
      <c r="H222" s="10">
        <v>189</v>
      </c>
      <c r="I222" s="65">
        <f t="shared" ref="I222:P222" si="21">SUM(I223:I228)</f>
        <v>0</v>
      </c>
      <c r="J222" s="65">
        <f t="shared" si="21"/>
        <v>0</v>
      </c>
      <c r="K222" s="65">
        <f t="shared" si="21"/>
        <v>0</v>
      </c>
      <c r="L222" s="65">
        <f t="shared" si="21"/>
        <v>0</v>
      </c>
      <c r="M222" s="134">
        <f t="shared" si="21"/>
        <v>0</v>
      </c>
      <c r="N222" s="134">
        <f t="shared" si="21"/>
        <v>0</v>
      </c>
      <c r="O222" s="134">
        <f t="shared" si="21"/>
        <v>0</v>
      </c>
      <c r="P222" s="134">
        <f t="shared" si="21"/>
        <v>0</v>
      </c>
    </row>
    <row r="223" spans="1:16" ht="24.75" hidden="1" customHeight="1">
      <c r="A223" s="76">
        <v>3</v>
      </c>
      <c r="B223" s="78">
        <v>1</v>
      </c>
      <c r="C223" s="76">
        <v>3</v>
      </c>
      <c r="D223" s="77">
        <v>2</v>
      </c>
      <c r="E223" s="77">
        <v>1</v>
      </c>
      <c r="F223" s="79">
        <v>1</v>
      </c>
      <c r="G223" s="78" t="s">
        <v>151</v>
      </c>
      <c r="H223" s="10">
        <v>190</v>
      </c>
      <c r="I223" s="83">
        <v>0</v>
      </c>
      <c r="J223" s="83">
        <v>0</v>
      </c>
      <c r="K223" s="83">
        <v>0</v>
      </c>
      <c r="L223" s="128">
        <v>0</v>
      </c>
      <c r="M223"/>
    </row>
    <row r="224" spans="1:16" ht="26.25" hidden="1" customHeight="1">
      <c r="A224" s="76">
        <v>3</v>
      </c>
      <c r="B224" s="78">
        <v>1</v>
      </c>
      <c r="C224" s="76">
        <v>3</v>
      </c>
      <c r="D224" s="77">
        <v>2</v>
      </c>
      <c r="E224" s="77">
        <v>1</v>
      </c>
      <c r="F224" s="79">
        <v>2</v>
      </c>
      <c r="G224" s="78" t="s">
        <v>152</v>
      </c>
      <c r="H224" s="10">
        <v>191</v>
      </c>
      <c r="I224" s="83">
        <v>0</v>
      </c>
      <c r="J224" s="83">
        <v>0</v>
      </c>
      <c r="K224" s="83">
        <v>0</v>
      </c>
      <c r="L224" s="83">
        <v>0</v>
      </c>
      <c r="M224"/>
    </row>
    <row r="225" spans="1:13" ht="26.25" hidden="1" customHeight="1">
      <c r="A225" s="76">
        <v>3</v>
      </c>
      <c r="B225" s="78">
        <v>1</v>
      </c>
      <c r="C225" s="76">
        <v>3</v>
      </c>
      <c r="D225" s="77">
        <v>2</v>
      </c>
      <c r="E225" s="77">
        <v>1</v>
      </c>
      <c r="F225" s="79">
        <v>3</v>
      </c>
      <c r="G225" s="78" t="s">
        <v>153</v>
      </c>
      <c r="H225" s="10">
        <v>192</v>
      </c>
      <c r="I225" s="83">
        <v>0</v>
      </c>
      <c r="J225" s="83">
        <v>0</v>
      </c>
      <c r="K225" s="83">
        <v>0</v>
      </c>
      <c r="L225" s="83">
        <v>0</v>
      </c>
      <c r="M225"/>
    </row>
    <row r="226" spans="1:13" ht="27.75" hidden="1" customHeight="1">
      <c r="A226" s="76">
        <v>3</v>
      </c>
      <c r="B226" s="78">
        <v>1</v>
      </c>
      <c r="C226" s="76">
        <v>3</v>
      </c>
      <c r="D226" s="77">
        <v>2</v>
      </c>
      <c r="E226" s="77">
        <v>1</v>
      </c>
      <c r="F226" s="79">
        <v>4</v>
      </c>
      <c r="G226" s="78" t="s">
        <v>154</v>
      </c>
      <c r="H226" s="10">
        <v>193</v>
      </c>
      <c r="I226" s="83">
        <v>0</v>
      </c>
      <c r="J226" s="83">
        <v>0</v>
      </c>
      <c r="K226" s="83">
        <v>0</v>
      </c>
      <c r="L226" s="128">
        <v>0</v>
      </c>
      <c r="M226"/>
    </row>
    <row r="227" spans="1:13" ht="29.25" hidden="1" customHeight="1">
      <c r="A227" s="76">
        <v>3</v>
      </c>
      <c r="B227" s="78">
        <v>1</v>
      </c>
      <c r="C227" s="76">
        <v>3</v>
      </c>
      <c r="D227" s="77">
        <v>2</v>
      </c>
      <c r="E227" s="77">
        <v>1</v>
      </c>
      <c r="F227" s="79">
        <v>5</v>
      </c>
      <c r="G227" s="70" t="s">
        <v>155</v>
      </c>
      <c r="H227" s="10">
        <v>194</v>
      </c>
      <c r="I227" s="83">
        <v>0</v>
      </c>
      <c r="J227" s="83">
        <v>0</v>
      </c>
      <c r="K227" s="83">
        <v>0</v>
      </c>
      <c r="L227" s="83">
        <v>0</v>
      </c>
      <c r="M227"/>
    </row>
    <row r="228" spans="1:13" ht="25.5" hidden="1" customHeight="1">
      <c r="A228" s="76">
        <v>3</v>
      </c>
      <c r="B228" s="78">
        <v>1</v>
      </c>
      <c r="C228" s="76">
        <v>3</v>
      </c>
      <c r="D228" s="77">
        <v>2</v>
      </c>
      <c r="E228" s="77">
        <v>1</v>
      </c>
      <c r="F228" s="79">
        <v>6</v>
      </c>
      <c r="G228" s="70" t="s">
        <v>150</v>
      </c>
      <c r="H228" s="10">
        <v>195</v>
      </c>
      <c r="I228" s="83">
        <v>0</v>
      </c>
      <c r="J228" s="83">
        <v>0</v>
      </c>
      <c r="K228" s="83">
        <v>0</v>
      </c>
      <c r="L228" s="128">
        <v>0</v>
      </c>
      <c r="M228"/>
    </row>
    <row r="229" spans="1:13" ht="27" hidden="1" customHeight="1">
      <c r="A229" s="71">
        <v>3</v>
      </c>
      <c r="B229" s="69">
        <v>1</v>
      </c>
      <c r="C229" s="69">
        <v>4</v>
      </c>
      <c r="D229" s="69"/>
      <c r="E229" s="69"/>
      <c r="F229" s="72"/>
      <c r="G229" s="70" t="s">
        <v>156</v>
      </c>
      <c r="H229" s="10">
        <v>196</v>
      </c>
      <c r="I229" s="86">
        <f t="shared" ref="I229:L231" si="22">I230</f>
        <v>0</v>
      </c>
      <c r="J229" s="108">
        <f t="shared" si="22"/>
        <v>0</v>
      </c>
      <c r="K229" s="87">
        <f t="shared" si="22"/>
        <v>0</v>
      </c>
      <c r="L229" s="87">
        <f t="shared" si="22"/>
        <v>0</v>
      </c>
      <c r="M229"/>
    </row>
    <row r="230" spans="1:13" ht="27" hidden="1" customHeight="1">
      <c r="A230" s="89">
        <v>3</v>
      </c>
      <c r="B230" s="98">
        <v>1</v>
      </c>
      <c r="C230" s="98">
        <v>4</v>
      </c>
      <c r="D230" s="98">
        <v>1</v>
      </c>
      <c r="E230" s="98"/>
      <c r="F230" s="99"/>
      <c r="G230" s="70" t="s">
        <v>156</v>
      </c>
      <c r="H230" s="10">
        <v>197</v>
      </c>
      <c r="I230" s="93">
        <f t="shared" si="22"/>
        <v>0</v>
      </c>
      <c r="J230" s="120">
        <f t="shared" si="22"/>
        <v>0</v>
      </c>
      <c r="K230" s="94">
        <f t="shared" si="22"/>
        <v>0</v>
      </c>
      <c r="L230" s="94">
        <f t="shared" si="22"/>
        <v>0</v>
      </c>
      <c r="M230"/>
    </row>
    <row r="231" spans="1:13" ht="27.75" hidden="1" customHeight="1">
      <c r="A231" s="76">
        <v>3</v>
      </c>
      <c r="B231" s="77">
        <v>1</v>
      </c>
      <c r="C231" s="77">
        <v>4</v>
      </c>
      <c r="D231" s="77">
        <v>1</v>
      </c>
      <c r="E231" s="77">
        <v>1</v>
      </c>
      <c r="F231" s="79"/>
      <c r="G231" s="70" t="s">
        <v>157</v>
      </c>
      <c r="H231" s="10">
        <v>198</v>
      </c>
      <c r="I231" s="65">
        <f t="shared" si="22"/>
        <v>0</v>
      </c>
      <c r="J231" s="106">
        <f t="shared" si="22"/>
        <v>0</v>
      </c>
      <c r="K231" s="66">
        <f t="shared" si="22"/>
        <v>0</v>
      </c>
      <c r="L231" s="66">
        <f t="shared" si="22"/>
        <v>0</v>
      </c>
      <c r="M231"/>
    </row>
    <row r="232" spans="1:13" ht="27" hidden="1" customHeight="1">
      <c r="A232" s="80">
        <v>3</v>
      </c>
      <c r="B232" s="76">
        <v>1</v>
      </c>
      <c r="C232" s="77">
        <v>4</v>
      </c>
      <c r="D232" s="77">
        <v>1</v>
      </c>
      <c r="E232" s="77">
        <v>1</v>
      </c>
      <c r="F232" s="79">
        <v>1</v>
      </c>
      <c r="G232" s="70" t="s">
        <v>157</v>
      </c>
      <c r="H232" s="10">
        <v>199</v>
      </c>
      <c r="I232" s="83">
        <v>0</v>
      </c>
      <c r="J232" s="83">
        <v>0</v>
      </c>
      <c r="K232" s="83">
        <v>0</v>
      </c>
      <c r="L232" s="83">
        <v>0</v>
      </c>
      <c r="M232"/>
    </row>
    <row r="233" spans="1:13" ht="26.25" hidden="1" customHeight="1">
      <c r="A233" s="80">
        <v>3</v>
      </c>
      <c r="B233" s="77">
        <v>1</v>
      </c>
      <c r="C233" s="77">
        <v>5</v>
      </c>
      <c r="D233" s="77"/>
      <c r="E233" s="77"/>
      <c r="F233" s="79"/>
      <c r="G233" s="78" t="s">
        <v>158</v>
      </c>
      <c r="H233" s="10">
        <v>200</v>
      </c>
      <c r="I233" s="65">
        <f t="shared" ref="I233:L234" si="23">I234</f>
        <v>0</v>
      </c>
      <c r="J233" s="65">
        <f t="shared" si="23"/>
        <v>0</v>
      </c>
      <c r="K233" s="65">
        <f t="shared" si="23"/>
        <v>0</v>
      </c>
      <c r="L233" s="65">
        <f t="shared" si="23"/>
        <v>0</v>
      </c>
      <c r="M233"/>
    </row>
    <row r="234" spans="1:13" ht="30" hidden="1" customHeight="1">
      <c r="A234" s="80">
        <v>3</v>
      </c>
      <c r="B234" s="77">
        <v>1</v>
      </c>
      <c r="C234" s="77">
        <v>5</v>
      </c>
      <c r="D234" s="77">
        <v>1</v>
      </c>
      <c r="E234" s="77"/>
      <c r="F234" s="79"/>
      <c r="G234" s="78" t="s">
        <v>158</v>
      </c>
      <c r="H234" s="10">
        <v>201</v>
      </c>
      <c r="I234" s="65">
        <f t="shared" si="23"/>
        <v>0</v>
      </c>
      <c r="J234" s="65">
        <f t="shared" si="23"/>
        <v>0</v>
      </c>
      <c r="K234" s="65">
        <f t="shared" si="23"/>
        <v>0</v>
      </c>
      <c r="L234" s="65">
        <f t="shared" si="23"/>
        <v>0</v>
      </c>
      <c r="M234"/>
    </row>
    <row r="235" spans="1:13" ht="27" hidden="1" customHeight="1">
      <c r="A235" s="80">
        <v>3</v>
      </c>
      <c r="B235" s="77">
        <v>1</v>
      </c>
      <c r="C235" s="77">
        <v>5</v>
      </c>
      <c r="D235" s="77">
        <v>1</v>
      </c>
      <c r="E235" s="77">
        <v>1</v>
      </c>
      <c r="F235" s="79"/>
      <c r="G235" s="78" t="s">
        <v>158</v>
      </c>
      <c r="H235" s="10">
        <v>202</v>
      </c>
      <c r="I235" s="65">
        <f>SUM(I236:I238)</f>
        <v>0</v>
      </c>
      <c r="J235" s="65">
        <f>SUM(J236:J238)</f>
        <v>0</v>
      </c>
      <c r="K235" s="65">
        <f>SUM(K236:K238)</f>
        <v>0</v>
      </c>
      <c r="L235" s="65">
        <f>SUM(L236:L238)</f>
        <v>0</v>
      </c>
      <c r="M235"/>
    </row>
    <row r="236" spans="1:13" ht="31.5" hidden="1" customHeight="1">
      <c r="A236" s="80">
        <v>3</v>
      </c>
      <c r="B236" s="77">
        <v>1</v>
      </c>
      <c r="C236" s="77">
        <v>5</v>
      </c>
      <c r="D236" s="77">
        <v>1</v>
      </c>
      <c r="E236" s="77">
        <v>1</v>
      </c>
      <c r="F236" s="79">
        <v>1</v>
      </c>
      <c r="G236" s="135" t="s">
        <v>159</v>
      </c>
      <c r="H236" s="10">
        <v>203</v>
      </c>
      <c r="I236" s="83">
        <v>0</v>
      </c>
      <c r="J236" s="83">
        <v>0</v>
      </c>
      <c r="K236" s="83">
        <v>0</v>
      </c>
      <c r="L236" s="83">
        <v>0</v>
      </c>
      <c r="M236"/>
    </row>
    <row r="237" spans="1:13" ht="25.5" hidden="1" customHeight="1">
      <c r="A237" s="80">
        <v>3</v>
      </c>
      <c r="B237" s="77">
        <v>1</v>
      </c>
      <c r="C237" s="77">
        <v>5</v>
      </c>
      <c r="D237" s="77">
        <v>1</v>
      </c>
      <c r="E237" s="77">
        <v>1</v>
      </c>
      <c r="F237" s="79">
        <v>2</v>
      </c>
      <c r="G237" s="135" t="s">
        <v>160</v>
      </c>
      <c r="H237" s="10">
        <v>204</v>
      </c>
      <c r="I237" s="83">
        <v>0</v>
      </c>
      <c r="J237" s="83">
        <v>0</v>
      </c>
      <c r="K237" s="83">
        <v>0</v>
      </c>
      <c r="L237" s="83">
        <v>0</v>
      </c>
      <c r="M237"/>
    </row>
    <row r="238" spans="1:13" ht="28.5" hidden="1" customHeight="1">
      <c r="A238" s="80">
        <v>3</v>
      </c>
      <c r="B238" s="77">
        <v>1</v>
      </c>
      <c r="C238" s="77">
        <v>5</v>
      </c>
      <c r="D238" s="77">
        <v>1</v>
      </c>
      <c r="E238" s="77">
        <v>1</v>
      </c>
      <c r="F238" s="79">
        <v>3</v>
      </c>
      <c r="G238" s="135" t="s">
        <v>161</v>
      </c>
      <c r="H238" s="10">
        <v>205</v>
      </c>
      <c r="I238" s="83">
        <v>0</v>
      </c>
      <c r="J238" s="83">
        <v>0</v>
      </c>
      <c r="K238" s="83">
        <v>0</v>
      </c>
      <c r="L238" s="83">
        <v>0</v>
      </c>
      <c r="M238"/>
    </row>
    <row r="239" spans="1:13" ht="41.25" hidden="1" customHeight="1">
      <c r="A239" s="61">
        <v>3</v>
      </c>
      <c r="B239" s="62">
        <v>2</v>
      </c>
      <c r="C239" s="62"/>
      <c r="D239" s="62"/>
      <c r="E239" s="62"/>
      <c r="F239" s="64"/>
      <c r="G239" s="63" t="s">
        <v>162</v>
      </c>
      <c r="H239" s="10">
        <v>206</v>
      </c>
      <c r="I239" s="65">
        <f>SUM(I240+I272)</f>
        <v>0</v>
      </c>
      <c r="J239" s="106">
        <f>SUM(J240+J272)</f>
        <v>0</v>
      </c>
      <c r="K239" s="66">
        <f>SUM(K240+K272)</f>
        <v>0</v>
      </c>
      <c r="L239" s="66">
        <f>SUM(L240+L272)</f>
        <v>0</v>
      </c>
      <c r="M239"/>
    </row>
    <row r="240" spans="1:13" ht="26.25" hidden="1" customHeight="1">
      <c r="A240" s="89">
        <v>3</v>
      </c>
      <c r="B240" s="97">
        <v>2</v>
      </c>
      <c r="C240" s="98">
        <v>1</v>
      </c>
      <c r="D240" s="98"/>
      <c r="E240" s="98"/>
      <c r="F240" s="99"/>
      <c r="G240" s="100" t="s">
        <v>163</v>
      </c>
      <c r="H240" s="10">
        <v>207</v>
      </c>
      <c r="I240" s="93">
        <f>SUM(I241+I250+I254+I258+I262+I265+I268)</f>
        <v>0</v>
      </c>
      <c r="J240" s="120">
        <f>SUM(J241+J250+J254+J258+J262+J265+J268)</f>
        <v>0</v>
      </c>
      <c r="K240" s="94">
        <f>SUM(K241+K250+K254+K258+K262+K265+K268)</f>
        <v>0</v>
      </c>
      <c r="L240" s="94">
        <f>SUM(L241+L250+L254+L258+L262+L265+L268)</f>
        <v>0</v>
      </c>
      <c r="M240"/>
    </row>
    <row r="241" spans="1:13" ht="30" hidden="1" customHeight="1">
      <c r="A241" s="76">
        <v>3</v>
      </c>
      <c r="B241" s="77">
        <v>2</v>
      </c>
      <c r="C241" s="77">
        <v>1</v>
      </c>
      <c r="D241" s="77">
        <v>1</v>
      </c>
      <c r="E241" s="77"/>
      <c r="F241" s="79"/>
      <c r="G241" s="78" t="s">
        <v>164</v>
      </c>
      <c r="H241" s="10">
        <v>208</v>
      </c>
      <c r="I241" s="93">
        <f>I242</f>
        <v>0</v>
      </c>
      <c r="J241" s="93">
        <f>J242</f>
        <v>0</v>
      </c>
      <c r="K241" s="93">
        <f>K242</f>
        <v>0</v>
      </c>
      <c r="L241" s="93">
        <f>L242</f>
        <v>0</v>
      </c>
      <c r="M241"/>
    </row>
    <row r="242" spans="1:13" ht="27" hidden="1" customHeight="1">
      <c r="A242" s="76">
        <v>3</v>
      </c>
      <c r="B242" s="76">
        <v>2</v>
      </c>
      <c r="C242" s="77">
        <v>1</v>
      </c>
      <c r="D242" s="77">
        <v>1</v>
      </c>
      <c r="E242" s="77">
        <v>1</v>
      </c>
      <c r="F242" s="79"/>
      <c r="G242" s="78" t="s">
        <v>165</v>
      </c>
      <c r="H242" s="10">
        <v>209</v>
      </c>
      <c r="I242" s="65">
        <f>SUM(I243:I243)</f>
        <v>0</v>
      </c>
      <c r="J242" s="106">
        <f>SUM(J243:J243)</f>
        <v>0</v>
      </c>
      <c r="K242" s="66">
        <f>SUM(K243:K243)</f>
        <v>0</v>
      </c>
      <c r="L242" s="66">
        <f>SUM(L243:L243)</f>
        <v>0</v>
      </c>
      <c r="M242"/>
    </row>
    <row r="243" spans="1:13" ht="25.5" hidden="1" customHeight="1">
      <c r="A243" s="89">
        <v>3</v>
      </c>
      <c r="B243" s="89">
        <v>2</v>
      </c>
      <c r="C243" s="98">
        <v>1</v>
      </c>
      <c r="D243" s="98">
        <v>1</v>
      </c>
      <c r="E243" s="98">
        <v>1</v>
      </c>
      <c r="F243" s="99">
        <v>1</v>
      </c>
      <c r="G243" s="100" t="s">
        <v>165</v>
      </c>
      <c r="H243" s="10">
        <v>210</v>
      </c>
      <c r="I243" s="83">
        <v>0</v>
      </c>
      <c r="J243" s="83">
        <v>0</v>
      </c>
      <c r="K243" s="83">
        <v>0</v>
      </c>
      <c r="L243" s="83">
        <v>0</v>
      </c>
      <c r="M243"/>
    </row>
    <row r="244" spans="1:13" ht="25.5" hidden="1" customHeight="1">
      <c r="A244" s="89">
        <v>3</v>
      </c>
      <c r="B244" s="98">
        <v>2</v>
      </c>
      <c r="C244" s="98">
        <v>1</v>
      </c>
      <c r="D244" s="98">
        <v>1</v>
      </c>
      <c r="E244" s="98">
        <v>2</v>
      </c>
      <c r="F244" s="99"/>
      <c r="G244" s="100" t="s">
        <v>166</v>
      </c>
      <c r="H244" s="10">
        <v>211</v>
      </c>
      <c r="I244" s="65">
        <f>SUM(I245:I246)</f>
        <v>0</v>
      </c>
      <c r="J244" s="65">
        <f>SUM(J245:J246)</f>
        <v>0</v>
      </c>
      <c r="K244" s="65">
        <f>SUM(K245:K246)</f>
        <v>0</v>
      </c>
      <c r="L244" s="65">
        <f>SUM(L245:L246)</f>
        <v>0</v>
      </c>
      <c r="M244"/>
    </row>
    <row r="245" spans="1:13" ht="24.75" hidden="1" customHeight="1">
      <c r="A245" s="89">
        <v>3</v>
      </c>
      <c r="B245" s="98">
        <v>2</v>
      </c>
      <c r="C245" s="98">
        <v>1</v>
      </c>
      <c r="D245" s="98">
        <v>1</v>
      </c>
      <c r="E245" s="98">
        <v>2</v>
      </c>
      <c r="F245" s="99">
        <v>1</v>
      </c>
      <c r="G245" s="100" t="s">
        <v>167</v>
      </c>
      <c r="H245" s="10">
        <v>212</v>
      </c>
      <c r="I245" s="83">
        <v>0</v>
      </c>
      <c r="J245" s="83">
        <v>0</v>
      </c>
      <c r="K245" s="83">
        <v>0</v>
      </c>
      <c r="L245" s="83">
        <v>0</v>
      </c>
      <c r="M245"/>
    </row>
    <row r="246" spans="1:13" ht="25.5" hidden="1" customHeight="1">
      <c r="A246" s="89">
        <v>3</v>
      </c>
      <c r="B246" s="98">
        <v>2</v>
      </c>
      <c r="C246" s="98">
        <v>1</v>
      </c>
      <c r="D246" s="98">
        <v>1</v>
      </c>
      <c r="E246" s="98">
        <v>2</v>
      </c>
      <c r="F246" s="99">
        <v>2</v>
      </c>
      <c r="G246" s="100" t="s">
        <v>168</v>
      </c>
      <c r="H246" s="10">
        <v>213</v>
      </c>
      <c r="I246" s="83">
        <v>0</v>
      </c>
      <c r="J246" s="83">
        <v>0</v>
      </c>
      <c r="K246" s="83">
        <v>0</v>
      </c>
      <c r="L246" s="83">
        <v>0</v>
      </c>
      <c r="M246"/>
    </row>
    <row r="247" spans="1:13" ht="25.5" hidden="1" customHeight="1">
      <c r="A247" s="89">
        <v>3</v>
      </c>
      <c r="B247" s="98">
        <v>2</v>
      </c>
      <c r="C247" s="98">
        <v>1</v>
      </c>
      <c r="D247" s="98">
        <v>1</v>
      </c>
      <c r="E247" s="98">
        <v>3</v>
      </c>
      <c r="F247" s="136"/>
      <c r="G247" s="100" t="s">
        <v>169</v>
      </c>
      <c r="H247" s="10">
        <v>214</v>
      </c>
      <c r="I247" s="65">
        <f>SUM(I248:I249)</f>
        <v>0</v>
      </c>
      <c r="J247" s="65">
        <f>SUM(J248:J249)</f>
        <v>0</v>
      </c>
      <c r="K247" s="65">
        <f>SUM(K248:K249)</f>
        <v>0</v>
      </c>
      <c r="L247" s="65">
        <f>SUM(L248:L249)</f>
        <v>0</v>
      </c>
      <c r="M247"/>
    </row>
    <row r="248" spans="1:13" ht="29.25" hidden="1" customHeight="1">
      <c r="A248" s="89">
        <v>3</v>
      </c>
      <c r="B248" s="98">
        <v>2</v>
      </c>
      <c r="C248" s="98">
        <v>1</v>
      </c>
      <c r="D248" s="98">
        <v>1</v>
      </c>
      <c r="E248" s="98">
        <v>3</v>
      </c>
      <c r="F248" s="99">
        <v>1</v>
      </c>
      <c r="G248" s="100" t="s">
        <v>170</v>
      </c>
      <c r="H248" s="10">
        <v>215</v>
      </c>
      <c r="I248" s="83">
        <v>0</v>
      </c>
      <c r="J248" s="83">
        <v>0</v>
      </c>
      <c r="K248" s="83">
        <v>0</v>
      </c>
      <c r="L248" s="83">
        <v>0</v>
      </c>
      <c r="M248"/>
    </row>
    <row r="249" spans="1:13" ht="25.5" hidden="1" customHeight="1">
      <c r="A249" s="89">
        <v>3</v>
      </c>
      <c r="B249" s="98">
        <v>2</v>
      </c>
      <c r="C249" s="98">
        <v>1</v>
      </c>
      <c r="D249" s="98">
        <v>1</v>
      </c>
      <c r="E249" s="98">
        <v>3</v>
      </c>
      <c r="F249" s="99">
        <v>2</v>
      </c>
      <c r="G249" s="100" t="s">
        <v>171</v>
      </c>
      <c r="H249" s="10">
        <v>216</v>
      </c>
      <c r="I249" s="83">
        <v>0</v>
      </c>
      <c r="J249" s="83">
        <v>0</v>
      </c>
      <c r="K249" s="83">
        <v>0</v>
      </c>
      <c r="L249" s="83">
        <v>0</v>
      </c>
      <c r="M249"/>
    </row>
    <row r="250" spans="1:13" ht="27" hidden="1" customHeight="1">
      <c r="A250" s="76">
        <v>3</v>
      </c>
      <c r="B250" s="77">
        <v>2</v>
      </c>
      <c r="C250" s="77">
        <v>1</v>
      </c>
      <c r="D250" s="77">
        <v>2</v>
      </c>
      <c r="E250" s="77"/>
      <c r="F250" s="79"/>
      <c r="G250" s="78" t="s">
        <v>172</v>
      </c>
      <c r="H250" s="10">
        <v>217</v>
      </c>
      <c r="I250" s="65">
        <f>I251</f>
        <v>0</v>
      </c>
      <c r="J250" s="65">
        <f>J251</f>
        <v>0</v>
      </c>
      <c r="K250" s="65">
        <f>K251</f>
        <v>0</v>
      </c>
      <c r="L250" s="65">
        <f>L251</f>
        <v>0</v>
      </c>
      <c r="M250"/>
    </row>
    <row r="251" spans="1:13" ht="27.75" hidden="1" customHeight="1">
      <c r="A251" s="76">
        <v>3</v>
      </c>
      <c r="B251" s="77">
        <v>2</v>
      </c>
      <c r="C251" s="77">
        <v>1</v>
      </c>
      <c r="D251" s="77">
        <v>2</v>
      </c>
      <c r="E251" s="77">
        <v>1</v>
      </c>
      <c r="F251" s="79"/>
      <c r="G251" s="78" t="s">
        <v>172</v>
      </c>
      <c r="H251" s="10">
        <v>218</v>
      </c>
      <c r="I251" s="65">
        <f>SUM(I252:I253)</f>
        <v>0</v>
      </c>
      <c r="J251" s="106">
        <f>SUM(J252:J253)</f>
        <v>0</v>
      </c>
      <c r="K251" s="66">
        <f>SUM(K252:K253)</f>
        <v>0</v>
      </c>
      <c r="L251" s="66">
        <f>SUM(L252:L253)</f>
        <v>0</v>
      </c>
      <c r="M251"/>
    </row>
    <row r="252" spans="1:13" ht="27" hidden="1" customHeight="1">
      <c r="A252" s="89">
        <v>3</v>
      </c>
      <c r="B252" s="97">
        <v>2</v>
      </c>
      <c r="C252" s="98">
        <v>1</v>
      </c>
      <c r="D252" s="98">
        <v>2</v>
      </c>
      <c r="E252" s="98">
        <v>1</v>
      </c>
      <c r="F252" s="99">
        <v>1</v>
      </c>
      <c r="G252" s="100" t="s">
        <v>173</v>
      </c>
      <c r="H252" s="10">
        <v>219</v>
      </c>
      <c r="I252" s="83">
        <v>0</v>
      </c>
      <c r="J252" s="83">
        <v>0</v>
      </c>
      <c r="K252" s="83">
        <v>0</v>
      </c>
      <c r="L252" s="83">
        <v>0</v>
      </c>
      <c r="M252"/>
    </row>
    <row r="253" spans="1:13" ht="25.5" hidden="1" customHeight="1">
      <c r="A253" s="76">
        <v>3</v>
      </c>
      <c r="B253" s="77">
        <v>2</v>
      </c>
      <c r="C253" s="77">
        <v>1</v>
      </c>
      <c r="D253" s="77">
        <v>2</v>
      </c>
      <c r="E253" s="77">
        <v>1</v>
      </c>
      <c r="F253" s="79">
        <v>2</v>
      </c>
      <c r="G253" s="78" t="s">
        <v>174</v>
      </c>
      <c r="H253" s="10">
        <v>220</v>
      </c>
      <c r="I253" s="83">
        <v>0</v>
      </c>
      <c r="J253" s="83">
        <v>0</v>
      </c>
      <c r="K253" s="83">
        <v>0</v>
      </c>
      <c r="L253" s="83">
        <v>0</v>
      </c>
      <c r="M253"/>
    </row>
    <row r="254" spans="1:13" ht="26.25" hidden="1" customHeight="1">
      <c r="A254" s="71">
        <v>3</v>
      </c>
      <c r="B254" s="69">
        <v>2</v>
      </c>
      <c r="C254" s="69">
        <v>1</v>
      </c>
      <c r="D254" s="69">
        <v>3</v>
      </c>
      <c r="E254" s="69"/>
      <c r="F254" s="72"/>
      <c r="G254" s="70" t="s">
        <v>175</v>
      </c>
      <c r="H254" s="10">
        <v>221</v>
      </c>
      <c r="I254" s="86">
        <f>I255</f>
        <v>0</v>
      </c>
      <c r="J254" s="108">
        <f>J255</f>
        <v>0</v>
      </c>
      <c r="K254" s="87">
        <f>K255</f>
        <v>0</v>
      </c>
      <c r="L254" s="87">
        <f>L255</f>
        <v>0</v>
      </c>
      <c r="M254"/>
    </row>
    <row r="255" spans="1:13" ht="29.25" hidden="1" customHeight="1">
      <c r="A255" s="76">
        <v>3</v>
      </c>
      <c r="B255" s="77">
        <v>2</v>
      </c>
      <c r="C255" s="77">
        <v>1</v>
      </c>
      <c r="D255" s="77">
        <v>3</v>
      </c>
      <c r="E255" s="77">
        <v>1</v>
      </c>
      <c r="F255" s="79"/>
      <c r="G255" s="70" t="s">
        <v>175</v>
      </c>
      <c r="H255" s="10">
        <v>222</v>
      </c>
      <c r="I255" s="65">
        <f>I256+I257</f>
        <v>0</v>
      </c>
      <c r="J255" s="65">
        <f>J256+J257</f>
        <v>0</v>
      </c>
      <c r="K255" s="65">
        <f>K256+K257</f>
        <v>0</v>
      </c>
      <c r="L255" s="65">
        <f>L256+L257</f>
        <v>0</v>
      </c>
      <c r="M255"/>
    </row>
    <row r="256" spans="1:13" ht="30" hidden="1" customHeight="1">
      <c r="A256" s="76">
        <v>3</v>
      </c>
      <c r="B256" s="77">
        <v>2</v>
      </c>
      <c r="C256" s="77">
        <v>1</v>
      </c>
      <c r="D256" s="77">
        <v>3</v>
      </c>
      <c r="E256" s="77">
        <v>1</v>
      </c>
      <c r="F256" s="79">
        <v>1</v>
      </c>
      <c r="G256" s="78" t="s">
        <v>176</v>
      </c>
      <c r="H256" s="10">
        <v>223</v>
      </c>
      <c r="I256" s="83">
        <v>0</v>
      </c>
      <c r="J256" s="83">
        <v>0</v>
      </c>
      <c r="K256" s="83">
        <v>0</v>
      </c>
      <c r="L256" s="83">
        <v>0</v>
      </c>
      <c r="M256"/>
    </row>
    <row r="257" spans="1:13" ht="27.75" hidden="1" customHeight="1">
      <c r="A257" s="76">
        <v>3</v>
      </c>
      <c r="B257" s="77">
        <v>2</v>
      </c>
      <c r="C257" s="77">
        <v>1</v>
      </c>
      <c r="D257" s="77">
        <v>3</v>
      </c>
      <c r="E257" s="77">
        <v>1</v>
      </c>
      <c r="F257" s="79">
        <v>2</v>
      </c>
      <c r="G257" s="78" t="s">
        <v>177</v>
      </c>
      <c r="H257" s="10">
        <v>224</v>
      </c>
      <c r="I257" s="128">
        <v>0</v>
      </c>
      <c r="J257" s="125">
        <v>0</v>
      </c>
      <c r="K257" s="128">
        <v>0</v>
      </c>
      <c r="L257" s="128">
        <v>0</v>
      </c>
      <c r="M257"/>
    </row>
    <row r="258" spans="1:13" ht="26.25" hidden="1" customHeight="1">
      <c r="A258" s="76">
        <v>3</v>
      </c>
      <c r="B258" s="77">
        <v>2</v>
      </c>
      <c r="C258" s="77">
        <v>1</v>
      </c>
      <c r="D258" s="77">
        <v>4</v>
      </c>
      <c r="E258" s="77"/>
      <c r="F258" s="79"/>
      <c r="G258" s="78" t="s">
        <v>178</v>
      </c>
      <c r="H258" s="10">
        <v>225</v>
      </c>
      <c r="I258" s="65">
        <f>I259</f>
        <v>0</v>
      </c>
      <c r="J258" s="66">
        <f>J259</f>
        <v>0</v>
      </c>
      <c r="K258" s="65">
        <f>K259</f>
        <v>0</v>
      </c>
      <c r="L258" s="66">
        <f>L259</f>
        <v>0</v>
      </c>
      <c r="M258"/>
    </row>
    <row r="259" spans="1:13" ht="27.75" hidden="1" customHeight="1">
      <c r="A259" s="71">
        <v>3</v>
      </c>
      <c r="B259" s="69">
        <v>2</v>
      </c>
      <c r="C259" s="69">
        <v>1</v>
      </c>
      <c r="D259" s="69">
        <v>4</v>
      </c>
      <c r="E259" s="69">
        <v>1</v>
      </c>
      <c r="F259" s="72"/>
      <c r="G259" s="70" t="s">
        <v>178</v>
      </c>
      <c r="H259" s="10">
        <v>226</v>
      </c>
      <c r="I259" s="86">
        <f>SUM(I260:I261)</f>
        <v>0</v>
      </c>
      <c r="J259" s="108">
        <f>SUM(J260:J261)</f>
        <v>0</v>
      </c>
      <c r="K259" s="87">
        <f>SUM(K260:K261)</f>
        <v>0</v>
      </c>
      <c r="L259" s="87">
        <f>SUM(L260:L261)</f>
        <v>0</v>
      </c>
      <c r="M259"/>
    </row>
    <row r="260" spans="1:13" ht="25.5" hidden="1" customHeight="1">
      <c r="A260" s="76">
        <v>3</v>
      </c>
      <c r="B260" s="77">
        <v>2</v>
      </c>
      <c r="C260" s="77">
        <v>1</v>
      </c>
      <c r="D260" s="77">
        <v>4</v>
      </c>
      <c r="E260" s="77">
        <v>1</v>
      </c>
      <c r="F260" s="79">
        <v>1</v>
      </c>
      <c r="G260" s="78" t="s">
        <v>179</v>
      </c>
      <c r="H260" s="10">
        <v>227</v>
      </c>
      <c r="I260" s="83">
        <v>0</v>
      </c>
      <c r="J260" s="83">
        <v>0</v>
      </c>
      <c r="K260" s="83">
        <v>0</v>
      </c>
      <c r="L260" s="83">
        <v>0</v>
      </c>
      <c r="M260"/>
    </row>
    <row r="261" spans="1:13" ht="27.75" hidden="1" customHeight="1">
      <c r="A261" s="76">
        <v>3</v>
      </c>
      <c r="B261" s="77">
        <v>2</v>
      </c>
      <c r="C261" s="77">
        <v>1</v>
      </c>
      <c r="D261" s="77">
        <v>4</v>
      </c>
      <c r="E261" s="77">
        <v>1</v>
      </c>
      <c r="F261" s="79">
        <v>2</v>
      </c>
      <c r="G261" s="78" t="s">
        <v>180</v>
      </c>
      <c r="H261" s="10">
        <v>228</v>
      </c>
      <c r="I261" s="83">
        <v>0</v>
      </c>
      <c r="J261" s="83">
        <v>0</v>
      </c>
      <c r="K261" s="83">
        <v>0</v>
      </c>
      <c r="L261" s="83">
        <v>0</v>
      </c>
      <c r="M261"/>
    </row>
    <row r="262" spans="1:13" hidden="1">
      <c r="A262" s="76">
        <v>3</v>
      </c>
      <c r="B262" s="77">
        <v>2</v>
      </c>
      <c r="C262" s="77">
        <v>1</v>
      </c>
      <c r="D262" s="77">
        <v>5</v>
      </c>
      <c r="E262" s="77"/>
      <c r="F262" s="79"/>
      <c r="G262" s="78" t="s">
        <v>181</v>
      </c>
      <c r="H262" s="10">
        <v>229</v>
      </c>
      <c r="I262" s="65">
        <f t="shared" ref="I262:L263" si="24">I263</f>
        <v>0</v>
      </c>
      <c r="J262" s="106">
        <f t="shared" si="24"/>
        <v>0</v>
      </c>
      <c r="K262" s="66">
        <f t="shared" si="24"/>
        <v>0</v>
      </c>
      <c r="L262" s="66">
        <f t="shared" si="24"/>
        <v>0</v>
      </c>
    </row>
    <row r="263" spans="1:13" ht="29.25" hidden="1" customHeight="1">
      <c r="A263" s="76">
        <v>3</v>
      </c>
      <c r="B263" s="77">
        <v>2</v>
      </c>
      <c r="C263" s="77">
        <v>1</v>
      </c>
      <c r="D263" s="77">
        <v>5</v>
      </c>
      <c r="E263" s="77">
        <v>1</v>
      </c>
      <c r="F263" s="79"/>
      <c r="G263" s="78" t="s">
        <v>181</v>
      </c>
      <c r="H263" s="10">
        <v>230</v>
      </c>
      <c r="I263" s="66">
        <f t="shared" si="24"/>
        <v>0</v>
      </c>
      <c r="J263" s="106">
        <f t="shared" si="24"/>
        <v>0</v>
      </c>
      <c r="K263" s="66">
        <f t="shared" si="24"/>
        <v>0</v>
      </c>
      <c r="L263" s="66">
        <f t="shared" si="24"/>
        <v>0</v>
      </c>
      <c r="M263"/>
    </row>
    <row r="264" spans="1:13" hidden="1">
      <c r="A264" s="97">
        <v>3</v>
      </c>
      <c r="B264" s="98">
        <v>2</v>
      </c>
      <c r="C264" s="98">
        <v>1</v>
      </c>
      <c r="D264" s="98">
        <v>5</v>
      </c>
      <c r="E264" s="98">
        <v>1</v>
      </c>
      <c r="F264" s="99">
        <v>1</v>
      </c>
      <c r="G264" s="78" t="s">
        <v>181</v>
      </c>
      <c r="H264" s="10">
        <v>231</v>
      </c>
      <c r="I264" s="128">
        <v>0</v>
      </c>
      <c r="J264" s="128">
        <v>0</v>
      </c>
      <c r="K264" s="128">
        <v>0</v>
      </c>
      <c r="L264" s="128">
        <v>0</v>
      </c>
    </row>
    <row r="265" spans="1:13" hidden="1">
      <c r="A265" s="76">
        <v>3</v>
      </c>
      <c r="B265" s="77">
        <v>2</v>
      </c>
      <c r="C265" s="77">
        <v>1</v>
      </c>
      <c r="D265" s="77">
        <v>6</v>
      </c>
      <c r="E265" s="77"/>
      <c r="F265" s="79"/>
      <c r="G265" s="78" t="s">
        <v>182</v>
      </c>
      <c r="H265" s="10">
        <v>232</v>
      </c>
      <c r="I265" s="65">
        <f t="shared" ref="I265:L266" si="25">I266</f>
        <v>0</v>
      </c>
      <c r="J265" s="106">
        <f t="shared" si="25"/>
        <v>0</v>
      </c>
      <c r="K265" s="66">
        <f t="shared" si="25"/>
        <v>0</v>
      </c>
      <c r="L265" s="66">
        <f t="shared" si="25"/>
        <v>0</v>
      </c>
    </row>
    <row r="266" spans="1:13" hidden="1">
      <c r="A266" s="76">
        <v>3</v>
      </c>
      <c r="B266" s="76">
        <v>2</v>
      </c>
      <c r="C266" s="77">
        <v>1</v>
      </c>
      <c r="D266" s="77">
        <v>6</v>
      </c>
      <c r="E266" s="77">
        <v>1</v>
      </c>
      <c r="F266" s="79"/>
      <c r="G266" s="78" t="s">
        <v>182</v>
      </c>
      <c r="H266" s="10">
        <v>233</v>
      </c>
      <c r="I266" s="65">
        <f t="shared" si="25"/>
        <v>0</v>
      </c>
      <c r="J266" s="106">
        <f t="shared" si="25"/>
        <v>0</v>
      </c>
      <c r="K266" s="66">
        <f t="shared" si="25"/>
        <v>0</v>
      </c>
      <c r="L266" s="66">
        <f t="shared" si="25"/>
        <v>0</v>
      </c>
    </row>
    <row r="267" spans="1:13" ht="24" hidden="1" customHeight="1">
      <c r="A267" s="71">
        <v>3</v>
      </c>
      <c r="B267" s="71">
        <v>2</v>
      </c>
      <c r="C267" s="77">
        <v>1</v>
      </c>
      <c r="D267" s="77">
        <v>6</v>
      </c>
      <c r="E267" s="77">
        <v>1</v>
      </c>
      <c r="F267" s="79">
        <v>1</v>
      </c>
      <c r="G267" s="78" t="s">
        <v>182</v>
      </c>
      <c r="H267" s="10">
        <v>234</v>
      </c>
      <c r="I267" s="128">
        <v>0</v>
      </c>
      <c r="J267" s="128">
        <v>0</v>
      </c>
      <c r="K267" s="128">
        <v>0</v>
      </c>
      <c r="L267" s="128">
        <v>0</v>
      </c>
      <c r="M267"/>
    </row>
    <row r="268" spans="1:13" ht="27.75" hidden="1" customHeight="1">
      <c r="A268" s="76">
        <v>3</v>
      </c>
      <c r="B268" s="76">
        <v>2</v>
      </c>
      <c r="C268" s="77">
        <v>1</v>
      </c>
      <c r="D268" s="77">
        <v>7</v>
      </c>
      <c r="E268" s="77"/>
      <c r="F268" s="79"/>
      <c r="G268" s="78" t="s">
        <v>183</v>
      </c>
      <c r="H268" s="10">
        <v>235</v>
      </c>
      <c r="I268" s="65">
        <f>I269</f>
        <v>0</v>
      </c>
      <c r="J268" s="106">
        <f>J269</f>
        <v>0</v>
      </c>
      <c r="K268" s="66">
        <f>K269</f>
        <v>0</v>
      </c>
      <c r="L268" s="66">
        <f>L269</f>
        <v>0</v>
      </c>
      <c r="M268"/>
    </row>
    <row r="269" spans="1:13" hidden="1">
      <c r="A269" s="76">
        <v>3</v>
      </c>
      <c r="B269" s="77">
        <v>2</v>
      </c>
      <c r="C269" s="77">
        <v>1</v>
      </c>
      <c r="D269" s="77">
        <v>7</v>
      </c>
      <c r="E269" s="77">
        <v>1</v>
      </c>
      <c r="F269" s="79"/>
      <c r="G269" s="78" t="s">
        <v>183</v>
      </c>
      <c r="H269" s="10">
        <v>236</v>
      </c>
      <c r="I269" s="65">
        <f>I270+I271</f>
        <v>0</v>
      </c>
      <c r="J269" s="65">
        <f>J270+J271</f>
        <v>0</v>
      </c>
      <c r="K269" s="65">
        <f>K270+K271</f>
        <v>0</v>
      </c>
      <c r="L269" s="65">
        <f>L270+L271</f>
        <v>0</v>
      </c>
    </row>
    <row r="270" spans="1:13" ht="27" hidden="1" customHeight="1">
      <c r="A270" s="76">
        <v>3</v>
      </c>
      <c r="B270" s="77">
        <v>2</v>
      </c>
      <c r="C270" s="77">
        <v>1</v>
      </c>
      <c r="D270" s="77">
        <v>7</v>
      </c>
      <c r="E270" s="77">
        <v>1</v>
      </c>
      <c r="F270" s="79">
        <v>1</v>
      </c>
      <c r="G270" s="78" t="s">
        <v>184</v>
      </c>
      <c r="H270" s="10">
        <v>237</v>
      </c>
      <c r="I270" s="82">
        <v>0</v>
      </c>
      <c r="J270" s="83">
        <v>0</v>
      </c>
      <c r="K270" s="83">
        <v>0</v>
      </c>
      <c r="L270" s="83">
        <v>0</v>
      </c>
      <c r="M270"/>
    </row>
    <row r="271" spans="1:13" ht="24.75" hidden="1" customHeight="1">
      <c r="A271" s="76">
        <v>3</v>
      </c>
      <c r="B271" s="77">
        <v>2</v>
      </c>
      <c r="C271" s="77">
        <v>1</v>
      </c>
      <c r="D271" s="77">
        <v>7</v>
      </c>
      <c r="E271" s="77">
        <v>1</v>
      </c>
      <c r="F271" s="79">
        <v>2</v>
      </c>
      <c r="G271" s="78" t="s">
        <v>185</v>
      </c>
      <c r="H271" s="10">
        <v>238</v>
      </c>
      <c r="I271" s="83">
        <v>0</v>
      </c>
      <c r="J271" s="83">
        <v>0</v>
      </c>
      <c r="K271" s="83">
        <v>0</v>
      </c>
      <c r="L271" s="83">
        <v>0</v>
      </c>
      <c r="M271"/>
    </row>
    <row r="272" spans="1:13" ht="38.25" hidden="1" customHeight="1">
      <c r="A272" s="76">
        <v>3</v>
      </c>
      <c r="B272" s="77">
        <v>2</v>
      </c>
      <c r="C272" s="77">
        <v>2</v>
      </c>
      <c r="D272" s="137"/>
      <c r="E272" s="137"/>
      <c r="F272" s="138"/>
      <c r="G272" s="78" t="s">
        <v>186</v>
      </c>
      <c r="H272" s="10">
        <v>239</v>
      </c>
      <c r="I272" s="65">
        <f>SUM(I273+I282+I286+I290+I294+I297+I300)</f>
        <v>0</v>
      </c>
      <c r="J272" s="106">
        <f>SUM(J273+J282+J286+J290+J294+J297+J300)</f>
        <v>0</v>
      </c>
      <c r="K272" s="66">
        <f>SUM(K273+K282+K286+K290+K294+K297+K300)</f>
        <v>0</v>
      </c>
      <c r="L272" s="66">
        <f>SUM(L273+L282+L286+L290+L294+L297+L300)</f>
        <v>0</v>
      </c>
      <c r="M272"/>
    </row>
    <row r="273" spans="1:13" hidden="1">
      <c r="A273" s="76">
        <v>3</v>
      </c>
      <c r="B273" s="77">
        <v>2</v>
      </c>
      <c r="C273" s="77">
        <v>2</v>
      </c>
      <c r="D273" s="77">
        <v>1</v>
      </c>
      <c r="E273" s="77"/>
      <c r="F273" s="79"/>
      <c r="G273" s="78" t="s">
        <v>187</v>
      </c>
      <c r="H273" s="10">
        <v>240</v>
      </c>
      <c r="I273" s="65">
        <f>I274</f>
        <v>0</v>
      </c>
      <c r="J273" s="65">
        <f>J274</f>
        <v>0</v>
      </c>
      <c r="K273" s="65">
        <f>K274</f>
        <v>0</v>
      </c>
      <c r="L273" s="65">
        <f>L274</f>
        <v>0</v>
      </c>
    </row>
    <row r="274" spans="1:13" hidden="1">
      <c r="A274" s="80">
        <v>3</v>
      </c>
      <c r="B274" s="76">
        <v>2</v>
      </c>
      <c r="C274" s="77">
        <v>2</v>
      </c>
      <c r="D274" s="77">
        <v>1</v>
      </c>
      <c r="E274" s="77">
        <v>1</v>
      </c>
      <c r="F274" s="79"/>
      <c r="G274" s="78" t="s">
        <v>165</v>
      </c>
      <c r="H274" s="10">
        <v>241</v>
      </c>
      <c r="I274" s="65">
        <f>SUM(I275)</f>
        <v>0</v>
      </c>
      <c r="J274" s="65">
        <f>SUM(J275)</f>
        <v>0</v>
      </c>
      <c r="K274" s="65">
        <f>SUM(K275)</f>
        <v>0</v>
      </c>
      <c r="L274" s="65">
        <f>SUM(L275)</f>
        <v>0</v>
      </c>
    </row>
    <row r="275" spans="1:13" hidden="1">
      <c r="A275" s="80">
        <v>3</v>
      </c>
      <c r="B275" s="76">
        <v>2</v>
      </c>
      <c r="C275" s="77">
        <v>2</v>
      </c>
      <c r="D275" s="77">
        <v>1</v>
      </c>
      <c r="E275" s="77">
        <v>1</v>
      </c>
      <c r="F275" s="79">
        <v>1</v>
      </c>
      <c r="G275" s="78" t="s">
        <v>165</v>
      </c>
      <c r="H275" s="10">
        <v>242</v>
      </c>
      <c r="I275" s="83">
        <v>0</v>
      </c>
      <c r="J275" s="83">
        <v>0</v>
      </c>
      <c r="K275" s="83">
        <v>0</v>
      </c>
      <c r="L275" s="83">
        <v>0</v>
      </c>
    </row>
    <row r="276" spans="1:13" ht="24" hidden="1" customHeight="1">
      <c r="A276" s="80">
        <v>3</v>
      </c>
      <c r="B276" s="76">
        <v>2</v>
      </c>
      <c r="C276" s="77">
        <v>2</v>
      </c>
      <c r="D276" s="77">
        <v>1</v>
      </c>
      <c r="E276" s="77">
        <v>2</v>
      </c>
      <c r="F276" s="79"/>
      <c r="G276" s="78" t="s">
        <v>188</v>
      </c>
      <c r="H276" s="10">
        <v>243</v>
      </c>
      <c r="I276" s="65">
        <f>SUM(I277:I278)</f>
        <v>0</v>
      </c>
      <c r="J276" s="65">
        <f>SUM(J277:J278)</f>
        <v>0</v>
      </c>
      <c r="K276" s="65">
        <f>SUM(K277:K278)</f>
        <v>0</v>
      </c>
      <c r="L276" s="65">
        <f>SUM(L277:L278)</f>
        <v>0</v>
      </c>
      <c r="M276"/>
    </row>
    <row r="277" spans="1:13" ht="24" hidden="1" customHeight="1">
      <c r="A277" s="80">
        <v>3</v>
      </c>
      <c r="B277" s="76">
        <v>2</v>
      </c>
      <c r="C277" s="77">
        <v>2</v>
      </c>
      <c r="D277" s="77">
        <v>1</v>
      </c>
      <c r="E277" s="77">
        <v>2</v>
      </c>
      <c r="F277" s="79">
        <v>1</v>
      </c>
      <c r="G277" s="78" t="s">
        <v>167</v>
      </c>
      <c r="H277" s="10">
        <v>244</v>
      </c>
      <c r="I277" s="83">
        <v>0</v>
      </c>
      <c r="J277" s="82">
        <v>0</v>
      </c>
      <c r="K277" s="83">
        <v>0</v>
      </c>
      <c r="L277" s="83">
        <v>0</v>
      </c>
      <c r="M277"/>
    </row>
    <row r="278" spans="1:13" ht="32.25" hidden="1" customHeight="1">
      <c r="A278" s="80">
        <v>3</v>
      </c>
      <c r="B278" s="76">
        <v>2</v>
      </c>
      <c r="C278" s="77">
        <v>2</v>
      </c>
      <c r="D278" s="77">
        <v>1</v>
      </c>
      <c r="E278" s="77">
        <v>2</v>
      </c>
      <c r="F278" s="79">
        <v>2</v>
      </c>
      <c r="G278" s="78" t="s">
        <v>168</v>
      </c>
      <c r="H278" s="10">
        <v>245</v>
      </c>
      <c r="I278" s="83">
        <v>0</v>
      </c>
      <c r="J278" s="82">
        <v>0</v>
      </c>
      <c r="K278" s="83">
        <v>0</v>
      </c>
      <c r="L278" s="83">
        <v>0</v>
      </c>
      <c r="M278"/>
    </row>
    <row r="279" spans="1:13" ht="27" hidden="1" customHeight="1">
      <c r="A279" s="80">
        <v>3</v>
      </c>
      <c r="B279" s="76">
        <v>2</v>
      </c>
      <c r="C279" s="77">
        <v>2</v>
      </c>
      <c r="D279" s="77">
        <v>1</v>
      </c>
      <c r="E279" s="77">
        <v>3</v>
      </c>
      <c r="F279" s="79"/>
      <c r="G279" s="78" t="s">
        <v>169</v>
      </c>
      <c r="H279" s="10">
        <v>246</v>
      </c>
      <c r="I279" s="65">
        <f>SUM(I280:I281)</f>
        <v>0</v>
      </c>
      <c r="J279" s="65">
        <f>SUM(J280:J281)</f>
        <v>0</v>
      </c>
      <c r="K279" s="65">
        <f>SUM(K280:K281)</f>
        <v>0</v>
      </c>
      <c r="L279" s="65">
        <f>SUM(L280:L281)</f>
        <v>0</v>
      </c>
      <c r="M279"/>
    </row>
    <row r="280" spans="1:13" ht="27.75" hidden="1" customHeight="1">
      <c r="A280" s="80">
        <v>3</v>
      </c>
      <c r="B280" s="76">
        <v>2</v>
      </c>
      <c r="C280" s="77">
        <v>2</v>
      </c>
      <c r="D280" s="77">
        <v>1</v>
      </c>
      <c r="E280" s="77">
        <v>3</v>
      </c>
      <c r="F280" s="79">
        <v>1</v>
      </c>
      <c r="G280" s="78" t="s">
        <v>170</v>
      </c>
      <c r="H280" s="10">
        <v>247</v>
      </c>
      <c r="I280" s="83">
        <v>0</v>
      </c>
      <c r="J280" s="82">
        <v>0</v>
      </c>
      <c r="K280" s="83">
        <v>0</v>
      </c>
      <c r="L280" s="83">
        <v>0</v>
      </c>
      <c r="M280"/>
    </row>
    <row r="281" spans="1:13" ht="27" hidden="1" customHeight="1">
      <c r="A281" s="80">
        <v>3</v>
      </c>
      <c r="B281" s="76">
        <v>2</v>
      </c>
      <c r="C281" s="77">
        <v>2</v>
      </c>
      <c r="D281" s="77">
        <v>1</v>
      </c>
      <c r="E281" s="77">
        <v>3</v>
      </c>
      <c r="F281" s="79">
        <v>2</v>
      </c>
      <c r="G281" s="78" t="s">
        <v>189</v>
      </c>
      <c r="H281" s="10">
        <v>248</v>
      </c>
      <c r="I281" s="83">
        <v>0</v>
      </c>
      <c r="J281" s="82">
        <v>0</v>
      </c>
      <c r="K281" s="83">
        <v>0</v>
      </c>
      <c r="L281" s="83">
        <v>0</v>
      </c>
      <c r="M281"/>
    </row>
    <row r="282" spans="1:13" ht="25.5" hidden="1" customHeight="1">
      <c r="A282" s="80">
        <v>3</v>
      </c>
      <c r="B282" s="76">
        <v>2</v>
      </c>
      <c r="C282" s="77">
        <v>2</v>
      </c>
      <c r="D282" s="77">
        <v>2</v>
      </c>
      <c r="E282" s="77"/>
      <c r="F282" s="79"/>
      <c r="G282" s="78" t="s">
        <v>190</v>
      </c>
      <c r="H282" s="10">
        <v>249</v>
      </c>
      <c r="I282" s="65">
        <f>I283</f>
        <v>0</v>
      </c>
      <c r="J282" s="66">
        <f>J283</f>
        <v>0</v>
      </c>
      <c r="K282" s="65">
        <f>K283</f>
        <v>0</v>
      </c>
      <c r="L282" s="66">
        <f>L283</f>
        <v>0</v>
      </c>
      <c r="M282"/>
    </row>
    <row r="283" spans="1:13" ht="32.25" hidden="1" customHeight="1">
      <c r="A283" s="76">
        <v>3</v>
      </c>
      <c r="B283" s="77">
        <v>2</v>
      </c>
      <c r="C283" s="69">
        <v>2</v>
      </c>
      <c r="D283" s="69">
        <v>2</v>
      </c>
      <c r="E283" s="69">
        <v>1</v>
      </c>
      <c r="F283" s="72"/>
      <c r="G283" s="78" t="s">
        <v>190</v>
      </c>
      <c r="H283" s="10">
        <v>250</v>
      </c>
      <c r="I283" s="86">
        <f>SUM(I284:I285)</f>
        <v>0</v>
      </c>
      <c r="J283" s="108">
        <f>SUM(J284:J285)</f>
        <v>0</v>
      </c>
      <c r="K283" s="87">
        <f>SUM(K284:K285)</f>
        <v>0</v>
      </c>
      <c r="L283" s="87">
        <f>SUM(L284:L285)</f>
        <v>0</v>
      </c>
      <c r="M283"/>
    </row>
    <row r="284" spans="1:13" ht="25.5" hidden="1" customHeight="1">
      <c r="A284" s="76">
        <v>3</v>
      </c>
      <c r="B284" s="77">
        <v>2</v>
      </c>
      <c r="C284" s="77">
        <v>2</v>
      </c>
      <c r="D284" s="77">
        <v>2</v>
      </c>
      <c r="E284" s="77">
        <v>1</v>
      </c>
      <c r="F284" s="79">
        <v>1</v>
      </c>
      <c r="G284" s="78" t="s">
        <v>191</v>
      </c>
      <c r="H284" s="10">
        <v>251</v>
      </c>
      <c r="I284" s="83">
        <v>0</v>
      </c>
      <c r="J284" s="83">
        <v>0</v>
      </c>
      <c r="K284" s="83">
        <v>0</v>
      </c>
      <c r="L284" s="83">
        <v>0</v>
      </c>
      <c r="M284"/>
    </row>
    <row r="285" spans="1:13" ht="25.5" hidden="1" customHeight="1">
      <c r="A285" s="76">
        <v>3</v>
      </c>
      <c r="B285" s="77">
        <v>2</v>
      </c>
      <c r="C285" s="77">
        <v>2</v>
      </c>
      <c r="D285" s="77">
        <v>2</v>
      </c>
      <c r="E285" s="77">
        <v>1</v>
      </c>
      <c r="F285" s="79">
        <v>2</v>
      </c>
      <c r="G285" s="80" t="s">
        <v>192</v>
      </c>
      <c r="H285" s="10">
        <v>252</v>
      </c>
      <c r="I285" s="83">
        <v>0</v>
      </c>
      <c r="J285" s="83">
        <v>0</v>
      </c>
      <c r="K285" s="83">
        <v>0</v>
      </c>
      <c r="L285" s="83">
        <v>0</v>
      </c>
      <c r="M285"/>
    </row>
    <row r="286" spans="1:13" ht="25.5" hidden="1" customHeight="1">
      <c r="A286" s="76">
        <v>3</v>
      </c>
      <c r="B286" s="77">
        <v>2</v>
      </c>
      <c r="C286" s="77">
        <v>2</v>
      </c>
      <c r="D286" s="77">
        <v>3</v>
      </c>
      <c r="E286" s="77"/>
      <c r="F286" s="79"/>
      <c r="G286" s="78" t="s">
        <v>193</v>
      </c>
      <c r="H286" s="10">
        <v>253</v>
      </c>
      <c r="I286" s="65">
        <f>I287</f>
        <v>0</v>
      </c>
      <c r="J286" s="106">
        <f>J287</f>
        <v>0</v>
      </c>
      <c r="K286" s="66">
        <f>K287</f>
        <v>0</v>
      </c>
      <c r="L286" s="66">
        <f>L287</f>
        <v>0</v>
      </c>
      <c r="M286"/>
    </row>
    <row r="287" spans="1:13" ht="30" hidden="1" customHeight="1">
      <c r="A287" s="71">
        <v>3</v>
      </c>
      <c r="B287" s="77">
        <v>2</v>
      </c>
      <c r="C287" s="77">
        <v>2</v>
      </c>
      <c r="D287" s="77">
        <v>3</v>
      </c>
      <c r="E287" s="77">
        <v>1</v>
      </c>
      <c r="F287" s="79"/>
      <c r="G287" s="78" t="s">
        <v>193</v>
      </c>
      <c r="H287" s="10">
        <v>254</v>
      </c>
      <c r="I287" s="65">
        <f>I288+I289</f>
        <v>0</v>
      </c>
      <c r="J287" s="65">
        <f>J288+J289</f>
        <v>0</v>
      </c>
      <c r="K287" s="65">
        <f>K288+K289</f>
        <v>0</v>
      </c>
      <c r="L287" s="65">
        <f>L288+L289</f>
        <v>0</v>
      </c>
      <c r="M287"/>
    </row>
    <row r="288" spans="1:13" ht="31.5" hidden="1" customHeight="1">
      <c r="A288" s="71">
        <v>3</v>
      </c>
      <c r="B288" s="77">
        <v>2</v>
      </c>
      <c r="C288" s="77">
        <v>2</v>
      </c>
      <c r="D288" s="77">
        <v>3</v>
      </c>
      <c r="E288" s="77">
        <v>1</v>
      </c>
      <c r="F288" s="79">
        <v>1</v>
      </c>
      <c r="G288" s="78" t="s">
        <v>194</v>
      </c>
      <c r="H288" s="10">
        <v>255</v>
      </c>
      <c r="I288" s="83">
        <v>0</v>
      </c>
      <c r="J288" s="83">
        <v>0</v>
      </c>
      <c r="K288" s="83">
        <v>0</v>
      </c>
      <c r="L288" s="83">
        <v>0</v>
      </c>
      <c r="M288"/>
    </row>
    <row r="289" spans="1:13" ht="25.5" hidden="1" customHeight="1">
      <c r="A289" s="71">
        <v>3</v>
      </c>
      <c r="B289" s="77">
        <v>2</v>
      </c>
      <c r="C289" s="77">
        <v>2</v>
      </c>
      <c r="D289" s="77">
        <v>3</v>
      </c>
      <c r="E289" s="77">
        <v>1</v>
      </c>
      <c r="F289" s="79">
        <v>2</v>
      </c>
      <c r="G289" s="78" t="s">
        <v>195</v>
      </c>
      <c r="H289" s="10">
        <v>256</v>
      </c>
      <c r="I289" s="83">
        <v>0</v>
      </c>
      <c r="J289" s="83">
        <v>0</v>
      </c>
      <c r="K289" s="83">
        <v>0</v>
      </c>
      <c r="L289" s="83">
        <v>0</v>
      </c>
      <c r="M289"/>
    </row>
    <row r="290" spans="1:13" ht="27" hidden="1" customHeight="1">
      <c r="A290" s="76">
        <v>3</v>
      </c>
      <c r="B290" s="77">
        <v>2</v>
      </c>
      <c r="C290" s="77">
        <v>2</v>
      </c>
      <c r="D290" s="77">
        <v>4</v>
      </c>
      <c r="E290" s="77"/>
      <c r="F290" s="79"/>
      <c r="G290" s="78" t="s">
        <v>196</v>
      </c>
      <c r="H290" s="10">
        <v>257</v>
      </c>
      <c r="I290" s="65">
        <f>I291</f>
        <v>0</v>
      </c>
      <c r="J290" s="106">
        <f>J291</f>
        <v>0</v>
      </c>
      <c r="K290" s="66">
        <f>K291</f>
        <v>0</v>
      </c>
      <c r="L290" s="66">
        <f>L291</f>
        <v>0</v>
      </c>
      <c r="M290"/>
    </row>
    <row r="291" spans="1:13" hidden="1">
      <c r="A291" s="76">
        <v>3</v>
      </c>
      <c r="B291" s="77">
        <v>2</v>
      </c>
      <c r="C291" s="77">
        <v>2</v>
      </c>
      <c r="D291" s="77">
        <v>4</v>
      </c>
      <c r="E291" s="77">
        <v>1</v>
      </c>
      <c r="F291" s="79"/>
      <c r="G291" s="78" t="s">
        <v>196</v>
      </c>
      <c r="H291" s="10">
        <v>258</v>
      </c>
      <c r="I291" s="65">
        <f>SUM(I292:I293)</f>
        <v>0</v>
      </c>
      <c r="J291" s="106">
        <f>SUM(J292:J293)</f>
        <v>0</v>
      </c>
      <c r="K291" s="66">
        <f>SUM(K292:K293)</f>
        <v>0</v>
      </c>
      <c r="L291" s="66">
        <f>SUM(L292:L293)</f>
        <v>0</v>
      </c>
    </row>
    <row r="292" spans="1:13" ht="30.75" hidden="1" customHeight="1">
      <c r="A292" s="76">
        <v>3</v>
      </c>
      <c r="B292" s="77">
        <v>2</v>
      </c>
      <c r="C292" s="77">
        <v>2</v>
      </c>
      <c r="D292" s="77">
        <v>4</v>
      </c>
      <c r="E292" s="77">
        <v>1</v>
      </c>
      <c r="F292" s="79">
        <v>1</v>
      </c>
      <c r="G292" s="78" t="s">
        <v>197</v>
      </c>
      <c r="H292" s="10">
        <v>259</v>
      </c>
      <c r="I292" s="83">
        <v>0</v>
      </c>
      <c r="J292" s="83">
        <v>0</v>
      </c>
      <c r="K292" s="83">
        <v>0</v>
      </c>
      <c r="L292" s="83">
        <v>0</v>
      </c>
      <c r="M292"/>
    </row>
    <row r="293" spans="1:13" ht="27.75" hidden="1" customHeight="1">
      <c r="A293" s="71">
        <v>3</v>
      </c>
      <c r="B293" s="69">
        <v>2</v>
      </c>
      <c r="C293" s="69">
        <v>2</v>
      </c>
      <c r="D293" s="69">
        <v>4</v>
      </c>
      <c r="E293" s="69">
        <v>1</v>
      </c>
      <c r="F293" s="72">
        <v>2</v>
      </c>
      <c r="G293" s="80" t="s">
        <v>198</v>
      </c>
      <c r="H293" s="10">
        <v>260</v>
      </c>
      <c r="I293" s="83">
        <v>0</v>
      </c>
      <c r="J293" s="83">
        <v>0</v>
      </c>
      <c r="K293" s="83">
        <v>0</v>
      </c>
      <c r="L293" s="83">
        <v>0</v>
      </c>
      <c r="M293"/>
    </row>
    <row r="294" spans="1:13" ht="28.5" hidden="1" customHeight="1">
      <c r="A294" s="76">
        <v>3</v>
      </c>
      <c r="B294" s="77">
        <v>2</v>
      </c>
      <c r="C294" s="77">
        <v>2</v>
      </c>
      <c r="D294" s="77">
        <v>5</v>
      </c>
      <c r="E294" s="77"/>
      <c r="F294" s="79"/>
      <c r="G294" s="78" t="s">
        <v>199</v>
      </c>
      <c r="H294" s="10">
        <v>261</v>
      </c>
      <c r="I294" s="65">
        <f t="shared" ref="I294:L295" si="26">I295</f>
        <v>0</v>
      </c>
      <c r="J294" s="106">
        <f t="shared" si="26"/>
        <v>0</v>
      </c>
      <c r="K294" s="66">
        <f t="shared" si="26"/>
        <v>0</v>
      </c>
      <c r="L294" s="66">
        <f t="shared" si="26"/>
        <v>0</v>
      </c>
      <c r="M294"/>
    </row>
    <row r="295" spans="1:13" ht="26.25" hidden="1" customHeight="1">
      <c r="A295" s="76">
        <v>3</v>
      </c>
      <c r="B295" s="77">
        <v>2</v>
      </c>
      <c r="C295" s="77">
        <v>2</v>
      </c>
      <c r="D295" s="77">
        <v>5</v>
      </c>
      <c r="E295" s="77">
        <v>1</v>
      </c>
      <c r="F295" s="79"/>
      <c r="G295" s="78" t="s">
        <v>199</v>
      </c>
      <c r="H295" s="10">
        <v>262</v>
      </c>
      <c r="I295" s="65">
        <f t="shared" si="26"/>
        <v>0</v>
      </c>
      <c r="J295" s="106">
        <f t="shared" si="26"/>
        <v>0</v>
      </c>
      <c r="K295" s="66">
        <f t="shared" si="26"/>
        <v>0</v>
      </c>
      <c r="L295" s="66">
        <f t="shared" si="26"/>
        <v>0</v>
      </c>
      <c r="M295"/>
    </row>
    <row r="296" spans="1:13" ht="26.25" hidden="1" customHeight="1">
      <c r="A296" s="76">
        <v>3</v>
      </c>
      <c r="B296" s="77">
        <v>2</v>
      </c>
      <c r="C296" s="77">
        <v>2</v>
      </c>
      <c r="D296" s="77">
        <v>5</v>
      </c>
      <c r="E296" s="77">
        <v>1</v>
      </c>
      <c r="F296" s="79">
        <v>1</v>
      </c>
      <c r="G296" s="78" t="s">
        <v>199</v>
      </c>
      <c r="H296" s="10">
        <v>263</v>
      </c>
      <c r="I296" s="83">
        <v>0</v>
      </c>
      <c r="J296" s="83">
        <v>0</v>
      </c>
      <c r="K296" s="83">
        <v>0</v>
      </c>
      <c r="L296" s="83">
        <v>0</v>
      </c>
      <c r="M296"/>
    </row>
    <row r="297" spans="1:13" ht="26.25" hidden="1" customHeight="1">
      <c r="A297" s="76">
        <v>3</v>
      </c>
      <c r="B297" s="77">
        <v>2</v>
      </c>
      <c r="C297" s="77">
        <v>2</v>
      </c>
      <c r="D297" s="77">
        <v>6</v>
      </c>
      <c r="E297" s="77"/>
      <c r="F297" s="79"/>
      <c r="G297" s="78" t="s">
        <v>182</v>
      </c>
      <c r="H297" s="10">
        <v>264</v>
      </c>
      <c r="I297" s="65">
        <f t="shared" ref="I297:L298" si="27">I298</f>
        <v>0</v>
      </c>
      <c r="J297" s="139">
        <f t="shared" si="27"/>
        <v>0</v>
      </c>
      <c r="K297" s="66">
        <f t="shared" si="27"/>
        <v>0</v>
      </c>
      <c r="L297" s="66">
        <f t="shared" si="27"/>
        <v>0</v>
      </c>
      <c r="M297"/>
    </row>
    <row r="298" spans="1:13" ht="30" hidden="1" customHeight="1">
      <c r="A298" s="76">
        <v>3</v>
      </c>
      <c r="B298" s="77">
        <v>2</v>
      </c>
      <c r="C298" s="77">
        <v>2</v>
      </c>
      <c r="D298" s="77">
        <v>6</v>
      </c>
      <c r="E298" s="77">
        <v>1</v>
      </c>
      <c r="F298" s="79"/>
      <c r="G298" s="78" t="s">
        <v>182</v>
      </c>
      <c r="H298" s="10">
        <v>265</v>
      </c>
      <c r="I298" s="65">
        <f t="shared" si="27"/>
        <v>0</v>
      </c>
      <c r="J298" s="139">
        <f t="shared" si="27"/>
        <v>0</v>
      </c>
      <c r="K298" s="66">
        <f t="shared" si="27"/>
        <v>0</v>
      </c>
      <c r="L298" s="66">
        <f t="shared" si="27"/>
        <v>0</v>
      </c>
      <c r="M298"/>
    </row>
    <row r="299" spans="1:13" ht="24.75" hidden="1" customHeight="1">
      <c r="A299" s="76">
        <v>3</v>
      </c>
      <c r="B299" s="98">
        <v>2</v>
      </c>
      <c r="C299" s="98">
        <v>2</v>
      </c>
      <c r="D299" s="77">
        <v>6</v>
      </c>
      <c r="E299" s="98">
        <v>1</v>
      </c>
      <c r="F299" s="99">
        <v>1</v>
      </c>
      <c r="G299" s="100" t="s">
        <v>182</v>
      </c>
      <c r="H299" s="10">
        <v>266</v>
      </c>
      <c r="I299" s="83">
        <v>0</v>
      </c>
      <c r="J299" s="83">
        <v>0</v>
      </c>
      <c r="K299" s="83">
        <v>0</v>
      </c>
      <c r="L299" s="83">
        <v>0</v>
      </c>
      <c r="M299"/>
    </row>
    <row r="300" spans="1:13" ht="29.25" hidden="1" customHeight="1">
      <c r="A300" s="80">
        <v>3</v>
      </c>
      <c r="B300" s="76">
        <v>2</v>
      </c>
      <c r="C300" s="77">
        <v>2</v>
      </c>
      <c r="D300" s="77">
        <v>7</v>
      </c>
      <c r="E300" s="77"/>
      <c r="F300" s="79"/>
      <c r="G300" s="78" t="s">
        <v>183</v>
      </c>
      <c r="H300" s="10">
        <v>267</v>
      </c>
      <c r="I300" s="65">
        <f>I301</f>
        <v>0</v>
      </c>
      <c r="J300" s="139">
        <f>J301</f>
        <v>0</v>
      </c>
      <c r="K300" s="66">
        <f>K301</f>
        <v>0</v>
      </c>
      <c r="L300" s="66">
        <f>L301</f>
        <v>0</v>
      </c>
      <c r="M300"/>
    </row>
    <row r="301" spans="1:13" ht="26.25" hidden="1" customHeight="1">
      <c r="A301" s="80">
        <v>3</v>
      </c>
      <c r="B301" s="76">
        <v>2</v>
      </c>
      <c r="C301" s="77">
        <v>2</v>
      </c>
      <c r="D301" s="77">
        <v>7</v>
      </c>
      <c r="E301" s="77">
        <v>1</v>
      </c>
      <c r="F301" s="79"/>
      <c r="G301" s="78" t="s">
        <v>183</v>
      </c>
      <c r="H301" s="10">
        <v>268</v>
      </c>
      <c r="I301" s="65">
        <f>I302+I303</f>
        <v>0</v>
      </c>
      <c r="J301" s="65">
        <f>J302+J303</f>
        <v>0</v>
      </c>
      <c r="K301" s="65">
        <f>K302+K303</f>
        <v>0</v>
      </c>
      <c r="L301" s="65">
        <f>L302+L303</f>
        <v>0</v>
      </c>
      <c r="M301"/>
    </row>
    <row r="302" spans="1:13" ht="27.75" hidden="1" customHeight="1">
      <c r="A302" s="80">
        <v>3</v>
      </c>
      <c r="B302" s="76">
        <v>2</v>
      </c>
      <c r="C302" s="76">
        <v>2</v>
      </c>
      <c r="D302" s="77">
        <v>7</v>
      </c>
      <c r="E302" s="77">
        <v>1</v>
      </c>
      <c r="F302" s="79">
        <v>1</v>
      </c>
      <c r="G302" s="78" t="s">
        <v>184</v>
      </c>
      <c r="H302" s="10">
        <v>269</v>
      </c>
      <c r="I302" s="83">
        <v>0</v>
      </c>
      <c r="J302" s="83">
        <v>0</v>
      </c>
      <c r="K302" s="83">
        <v>0</v>
      </c>
      <c r="L302" s="83">
        <v>0</v>
      </c>
      <c r="M302"/>
    </row>
    <row r="303" spans="1:13" ht="25.5" hidden="1" customHeight="1">
      <c r="A303" s="80">
        <v>3</v>
      </c>
      <c r="B303" s="76">
        <v>2</v>
      </c>
      <c r="C303" s="76">
        <v>2</v>
      </c>
      <c r="D303" s="77">
        <v>7</v>
      </c>
      <c r="E303" s="77">
        <v>1</v>
      </c>
      <c r="F303" s="79">
        <v>2</v>
      </c>
      <c r="G303" s="78" t="s">
        <v>185</v>
      </c>
      <c r="H303" s="10">
        <v>270</v>
      </c>
      <c r="I303" s="83">
        <v>0</v>
      </c>
      <c r="J303" s="83">
        <v>0</v>
      </c>
      <c r="K303" s="83">
        <v>0</v>
      </c>
      <c r="L303" s="83">
        <v>0</v>
      </c>
      <c r="M303"/>
    </row>
    <row r="304" spans="1:13" ht="30" hidden="1" customHeight="1">
      <c r="A304" s="84">
        <v>3</v>
      </c>
      <c r="B304" s="84">
        <v>3</v>
      </c>
      <c r="C304" s="61"/>
      <c r="D304" s="62"/>
      <c r="E304" s="62"/>
      <c r="F304" s="64"/>
      <c r="G304" s="63" t="s">
        <v>200</v>
      </c>
      <c r="H304" s="10">
        <v>271</v>
      </c>
      <c r="I304" s="65">
        <f>SUM(I305+I337)</f>
        <v>0</v>
      </c>
      <c r="J304" s="139">
        <f>SUM(J305+J337)</f>
        <v>0</v>
      </c>
      <c r="K304" s="66">
        <f>SUM(K305+K337)</f>
        <v>0</v>
      </c>
      <c r="L304" s="66">
        <f>SUM(L305+L337)</f>
        <v>0</v>
      </c>
      <c r="M304"/>
    </row>
    <row r="305" spans="1:13" ht="40.5" hidden="1" customHeight="1">
      <c r="A305" s="80">
        <v>3</v>
      </c>
      <c r="B305" s="80">
        <v>3</v>
      </c>
      <c r="C305" s="76">
        <v>1</v>
      </c>
      <c r="D305" s="77"/>
      <c r="E305" s="77"/>
      <c r="F305" s="79"/>
      <c r="G305" s="78" t="s">
        <v>201</v>
      </c>
      <c r="H305" s="10">
        <v>272</v>
      </c>
      <c r="I305" s="65">
        <f>SUM(I306+I315+I319+I323+I327+I330+I333)</f>
        <v>0</v>
      </c>
      <c r="J305" s="139">
        <f>SUM(J306+J315+J319+J323+J327+J330+J333)</f>
        <v>0</v>
      </c>
      <c r="K305" s="66">
        <f>SUM(K306+K315+K319+K323+K327+K330+K333)</f>
        <v>0</v>
      </c>
      <c r="L305" s="66">
        <f>SUM(L306+L315+L319+L323+L327+L330+L333)</f>
        <v>0</v>
      </c>
      <c r="M305"/>
    </row>
    <row r="306" spans="1:13" ht="29.25" hidden="1" customHeight="1">
      <c r="A306" s="80">
        <v>3</v>
      </c>
      <c r="B306" s="80">
        <v>3</v>
      </c>
      <c r="C306" s="76">
        <v>1</v>
      </c>
      <c r="D306" s="77">
        <v>1</v>
      </c>
      <c r="E306" s="77"/>
      <c r="F306" s="79"/>
      <c r="G306" s="78" t="s">
        <v>187</v>
      </c>
      <c r="H306" s="10">
        <v>273</v>
      </c>
      <c r="I306" s="65">
        <f>SUM(I307+I309+I312)</f>
        <v>0</v>
      </c>
      <c r="J306" s="65">
        <f>SUM(J307+J309+J312)</f>
        <v>0</v>
      </c>
      <c r="K306" s="65">
        <f>SUM(K307+K309+K312)</f>
        <v>0</v>
      </c>
      <c r="L306" s="65">
        <f>SUM(L307+L309+L312)</f>
        <v>0</v>
      </c>
      <c r="M306"/>
    </row>
    <row r="307" spans="1:13" ht="27" hidden="1" customHeight="1">
      <c r="A307" s="80">
        <v>3</v>
      </c>
      <c r="B307" s="80">
        <v>3</v>
      </c>
      <c r="C307" s="76">
        <v>1</v>
      </c>
      <c r="D307" s="77">
        <v>1</v>
      </c>
      <c r="E307" s="77">
        <v>1</v>
      </c>
      <c r="F307" s="79"/>
      <c r="G307" s="78" t="s">
        <v>165</v>
      </c>
      <c r="H307" s="10">
        <v>274</v>
      </c>
      <c r="I307" s="65">
        <f>SUM(I308:I308)</f>
        <v>0</v>
      </c>
      <c r="J307" s="139">
        <f>SUM(J308:J308)</f>
        <v>0</v>
      </c>
      <c r="K307" s="66">
        <f>SUM(K308:K308)</f>
        <v>0</v>
      </c>
      <c r="L307" s="66">
        <f>SUM(L308:L308)</f>
        <v>0</v>
      </c>
      <c r="M307"/>
    </row>
    <row r="308" spans="1:13" ht="28.5" hidden="1" customHeight="1">
      <c r="A308" s="80">
        <v>3</v>
      </c>
      <c r="B308" s="80">
        <v>3</v>
      </c>
      <c r="C308" s="76">
        <v>1</v>
      </c>
      <c r="D308" s="77">
        <v>1</v>
      </c>
      <c r="E308" s="77">
        <v>1</v>
      </c>
      <c r="F308" s="79">
        <v>1</v>
      </c>
      <c r="G308" s="78" t="s">
        <v>165</v>
      </c>
      <c r="H308" s="10">
        <v>275</v>
      </c>
      <c r="I308" s="83">
        <v>0</v>
      </c>
      <c r="J308" s="83">
        <v>0</v>
      </c>
      <c r="K308" s="83">
        <v>0</v>
      </c>
      <c r="L308" s="83">
        <v>0</v>
      </c>
      <c r="M308"/>
    </row>
    <row r="309" spans="1:13" ht="31.5" hidden="1" customHeight="1">
      <c r="A309" s="80">
        <v>3</v>
      </c>
      <c r="B309" s="80">
        <v>3</v>
      </c>
      <c r="C309" s="76">
        <v>1</v>
      </c>
      <c r="D309" s="77">
        <v>1</v>
      </c>
      <c r="E309" s="77">
        <v>2</v>
      </c>
      <c r="F309" s="79"/>
      <c r="G309" s="78" t="s">
        <v>188</v>
      </c>
      <c r="H309" s="10">
        <v>276</v>
      </c>
      <c r="I309" s="65">
        <f>SUM(I310:I311)</f>
        <v>0</v>
      </c>
      <c r="J309" s="65">
        <f>SUM(J310:J311)</f>
        <v>0</v>
      </c>
      <c r="K309" s="65">
        <f>SUM(K310:K311)</f>
        <v>0</v>
      </c>
      <c r="L309" s="65">
        <f>SUM(L310:L311)</f>
        <v>0</v>
      </c>
      <c r="M309"/>
    </row>
    <row r="310" spans="1:13" ht="25.5" hidden="1" customHeight="1">
      <c r="A310" s="80">
        <v>3</v>
      </c>
      <c r="B310" s="80">
        <v>3</v>
      </c>
      <c r="C310" s="76">
        <v>1</v>
      </c>
      <c r="D310" s="77">
        <v>1</v>
      </c>
      <c r="E310" s="77">
        <v>2</v>
      </c>
      <c r="F310" s="79">
        <v>1</v>
      </c>
      <c r="G310" s="78" t="s">
        <v>167</v>
      </c>
      <c r="H310" s="10">
        <v>277</v>
      </c>
      <c r="I310" s="83">
        <v>0</v>
      </c>
      <c r="J310" s="83">
        <v>0</v>
      </c>
      <c r="K310" s="83">
        <v>0</v>
      </c>
      <c r="L310" s="83">
        <v>0</v>
      </c>
      <c r="M310"/>
    </row>
    <row r="311" spans="1:13" ht="29.25" hidden="1" customHeight="1">
      <c r="A311" s="80">
        <v>3</v>
      </c>
      <c r="B311" s="80">
        <v>3</v>
      </c>
      <c r="C311" s="76">
        <v>1</v>
      </c>
      <c r="D311" s="77">
        <v>1</v>
      </c>
      <c r="E311" s="77">
        <v>2</v>
      </c>
      <c r="F311" s="79">
        <v>2</v>
      </c>
      <c r="G311" s="78" t="s">
        <v>168</v>
      </c>
      <c r="H311" s="10">
        <v>278</v>
      </c>
      <c r="I311" s="83">
        <v>0</v>
      </c>
      <c r="J311" s="83">
        <v>0</v>
      </c>
      <c r="K311" s="83">
        <v>0</v>
      </c>
      <c r="L311" s="83">
        <v>0</v>
      </c>
      <c r="M311"/>
    </row>
    <row r="312" spans="1:13" ht="28.5" hidden="1" customHeight="1">
      <c r="A312" s="80">
        <v>3</v>
      </c>
      <c r="B312" s="80">
        <v>3</v>
      </c>
      <c r="C312" s="76">
        <v>1</v>
      </c>
      <c r="D312" s="77">
        <v>1</v>
      </c>
      <c r="E312" s="77">
        <v>3</v>
      </c>
      <c r="F312" s="79"/>
      <c r="G312" s="78" t="s">
        <v>169</v>
      </c>
      <c r="H312" s="10">
        <v>279</v>
      </c>
      <c r="I312" s="65">
        <f>SUM(I313:I314)</f>
        <v>0</v>
      </c>
      <c r="J312" s="65">
        <f>SUM(J313:J314)</f>
        <v>0</v>
      </c>
      <c r="K312" s="65">
        <f>SUM(K313:K314)</f>
        <v>0</v>
      </c>
      <c r="L312" s="65">
        <f>SUM(L313:L314)</f>
        <v>0</v>
      </c>
      <c r="M312"/>
    </row>
    <row r="313" spans="1:13" ht="24.75" hidden="1" customHeight="1">
      <c r="A313" s="80">
        <v>3</v>
      </c>
      <c r="B313" s="80">
        <v>3</v>
      </c>
      <c r="C313" s="76">
        <v>1</v>
      </c>
      <c r="D313" s="77">
        <v>1</v>
      </c>
      <c r="E313" s="77">
        <v>3</v>
      </c>
      <c r="F313" s="79">
        <v>1</v>
      </c>
      <c r="G313" s="78" t="s">
        <v>170</v>
      </c>
      <c r="H313" s="10">
        <v>280</v>
      </c>
      <c r="I313" s="83">
        <v>0</v>
      </c>
      <c r="J313" s="83">
        <v>0</v>
      </c>
      <c r="K313" s="83">
        <v>0</v>
      </c>
      <c r="L313" s="83">
        <v>0</v>
      </c>
      <c r="M313"/>
    </row>
    <row r="314" spans="1:13" ht="22.5" hidden="1" customHeight="1">
      <c r="A314" s="80">
        <v>3</v>
      </c>
      <c r="B314" s="80">
        <v>3</v>
      </c>
      <c r="C314" s="76">
        <v>1</v>
      </c>
      <c r="D314" s="77">
        <v>1</v>
      </c>
      <c r="E314" s="77">
        <v>3</v>
      </c>
      <c r="F314" s="79">
        <v>2</v>
      </c>
      <c r="G314" s="78" t="s">
        <v>189</v>
      </c>
      <c r="H314" s="10">
        <v>281</v>
      </c>
      <c r="I314" s="83">
        <v>0</v>
      </c>
      <c r="J314" s="83">
        <v>0</v>
      </c>
      <c r="K314" s="83">
        <v>0</v>
      </c>
      <c r="L314" s="83">
        <v>0</v>
      </c>
      <c r="M314"/>
    </row>
    <row r="315" spans="1:13" hidden="1">
      <c r="A315" s="96">
        <v>3</v>
      </c>
      <c r="B315" s="71">
        <v>3</v>
      </c>
      <c r="C315" s="76">
        <v>1</v>
      </c>
      <c r="D315" s="77">
        <v>2</v>
      </c>
      <c r="E315" s="77"/>
      <c r="F315" s="79"/>
      <c r="G315" s="78" t="s">
        <v>202</v>
      </c>
      <c r="H315" s="10">
        <v>282</v>
      </c>
      <c r="I315" s="65">
        <f>I316</f>
        <v>0</v>
      </c>
      <c r="J315" s="139">
        <f>J316</f>
        <v>0</v>
      </c>
      <c r="K315" s="66">
        <f>K316</f>
        <v>0</v>
      </c>
      <c r="L315" s="66">
        <f>L316</f>
        <v>0</v>
      </c>
    </row>
    <row r="316" spans="1:13" ht="26.25" hidden="1" customHeight="1">
      <c r="A316" s="96">
        <v>3</v>
      </c>
      <c r="B316" s="96">
        <v>3</v>
      </c>
      <c r="C316" s="71">
        <v>1</v>
      </c>
      <c r="D316" s="69">
        <v>2</v>
      </c>
      <c r="E316" s="69">
        <v>1</v>
      </c>
      <c r="F316" s="72"/>
      <c r="G316" s="78" t="s">
        <v>202</v>
      </c>
      <c r="H316" s="10">
        <v>283</v>
      </c>
      <c r="I316" s="86">
        <f>SUM(I317:I318)</f>
        <v>0</v>
      </c>
      <c r="J316" s="140">
        <f>SUM(J317:J318)</f>
        <v>0</v>
      </c>
      <c r="K316" s="87">
        <f>SUM(K317:K318)</f>
        <v>0</v>
      </c>
      <c r="L316" s="87">
        <f>SUM(L317:L318)</f>
        <v>0</v>
      </c>
      <c r="M316"/>
    </row>
    <row r="317" spans="1:13" ht="25.5" hidden="1" customHeight="1">
      <c r="A317" s="80">
        <v>3</v>
      </c>
      <c r="B317" s="80">
        <v>3</v>
      </c>
      <c r="C317" s="76">
        <v>1</v>
      </c>
      <c r="D317" s="77">
        <v>2</v>
      </c>
      <c r="E317" s="77">
        <v>1</v>
      </c>
      <c r="F317" s="79">
        <v>1</v>
      </c>
      <c r="G317" s="78" t="s">
        <v>203</v>
      </c>
      <c r="H317" s="10">
        <v>284</v>
      </c>
      <c r="I317" s="83">
        <v>0</v>
      </c>
      <c r="J317" s="83">
        <v>0</v>
      </c>
      <c r="K317" s="83">
        <v>0</v>
      </c>
      <c r="L317" s="83">
        <v>0</v>
      </c>
      <c r="M317"/>
    </row>
    <row r="318" spans="1:13" ht="24" hidden="1" customHeight="1">
      <c r="A318" s="88">
        <v>3</v>
      </c>
      <c r="B318" s="123">
        <v>3</v>
      </c>
      <c r="C318" s="97">
        <v>1</v>
      </c>
      <c r="D318" s="98">
        <v>2</v>
      </c>
      <c r="E318" s="98">
        <v>1</v>
      </c>
      <c r="F318" s="99">
        <v>2</v>
      </c>
      <c r="G318" s="100" t="s">
        <v>204</v>
      </c>
      <c r="H318" s="10">
        <v>285</v>
      </c>
      <c r="I318" s="83">
        <v>0</v>
      </c>
      <c r="J318" s="83">
        <v>0</v>
      </c>
      <c r="K318" s="83">
        <v>0</v>
      </c>
      <c r="L318" s="83">
        <v>0</v>
      </c>
      <c r="M318"/>
    </row>
    <row r="319" spans="1:13" ht="27.75" hidden="1" customHeight="1">
      <c r="A319" s="76">
        <v>3</v>
      </c>
      <c r="B319" s="78">
        <v>3</v>
      </c>
      <c r="C319" s="76">
        <v>1</v>
      </c>
      <c r="D319" s="77">
        <v>3</v>
      </c>
      <c r="E319" s="77"/>
      <c r="F319" s="79"/>
      <c r="G319" s="78" t="s">
        <v>205</v>
      </c>
      <c r="H319" s="10">
        <v>286</v>
      </c>
      <c r="I319" s="65">
        <f>I320</f>
        <v>0</v>
      </c>
      <c r="J319" s="139">
        <f>J320</f>
        <v>0</v>
      </c>
      <c r="K319" s="66">
        <f>K320</f>
        <v>0</v>
      </c>
      <c r="L319" s="66">
        <f>L320</f>
        <v>0</v>
      </c>
      <c r="M319"/>
    </row>
    <row r="320" spans="1:13" ht="24" hidden="1" customHeight="1">
      <c r="A320" s="76">
        <v>3</v>
      </c>
      <c r="B320" s="100">
        <v>3</v>
      </c>
      <c r="C320" s="97">
        <v>1</v>
      </c>
      <c r="D320" s="98">
        <v>3</v>
      </c>
      <c r="E320" s="98">
        <v>1</v>
      </c>
      <c r="F320" s="99"/>
      <c r="G320" s="78" t="s">
        <v>205</v>
      </c>
      <c r="H320" s="10">
        <v>287</v>
      </c>
      <c r="I320" s="66">
        <f>I321+I322</f>
        <v>0</v>
      </c>
      <c r="J320" s="66">
        <f>J321+J322</f>
        <v>0</v>
      </c>
      <c r="K320" s="66">
        <f>K321+K322</f>
        <v>0</v>
      </c>
      <c r="L320" s="66">
        <f>L321+L322</f>
        <v>0</v>
      </c>
      <c r="M320"/>
    </row>
    <row r="321" spans="1:13" ht="27" hidden="1" customHeight="1">
      <c r="A321" s="76">
        <v>3</v>
      </c>
      <c r="B321" s="78">
        <v>3</v>
      </c>
      <c r="C321" s="76">
        <v>1</v>
      </c>
      <c r="D321" s="77">
        <v>3</v>
      </c>
      <c r="E321" s="77">
        <v>1</v>
      </c>
      <c r="F321" s="79">
        <v>1</v>
      </c>
      <c r="G321" s="78" t="s">
        <v>206</v>
      </c>
      <c r="H321" s="10">
        <v>288</v>
      </c>
      <c r="I321" s="128">
        <v>0</v>
      </c>
      <c r="J321" s="128">
        <v>0</v>
      </c>
      <c r="K321" s="128">
        <v>0</v>
      </c>
      <c r="L321" s="127">
        <v>0</v>
      </c>
      <c r="M321"/>
    </row>
    <row r="322" spans="1:13" ht="26.25" hidden="1" customHeight="1">
      <c r="A322" s="76">
        <v>3</v>
      </c>
      <c r="B322" s="78">
        <v>3</v>
      </c>
      <c r="C322" s="76">
        <v>1</v>
      </c>
      <c r="D322" s="77">
        <v>3</v>
      </c>
      <c r="E322" s="77">
        <v>1</v>
      </c>
      <c r="F322" s="79">
        <v>2</v>
      </c>
      <c r="G322" s="78" t="s">
        <v>207</v>
      </c>
      <c r="H322" s="10">
        <v>289</v>
      </c>
      <c r="I322" s="83">
        <v>0</v>
      </c>
      <c r="J322" s="83">
        <v>0</v>
      </c>
      <c r="K322" s="83">
        <v>0</v>
      </c>
      <c r="L322" s="83">
        <v>0</v>
      </c>
      <c r="M322"/>
    </row>
    <row r="323" spans="1:13" hidden="1">
      <c r="A323" s="76">
        <v>3</v>
      </c>
      <c r="B323" s="78">
        <v>3</v>
      </c>
      <c r="C323" s="76">
        <v>1</v>
      </c>
      <c r="D323" s="77">
        <v>4</v>
      </c>
      <c r="E323" s="77"/>
      <c r="F323" s="79"/>
      <c r="G323" s="78" t="s">
        <v>208</v>
      </c>
      <c r="H323" s="10">
        <v>290</v>
      </c>
      <c r="I323" s="65">
        <f>I324</f>
        <v>0</v>
      </c>
      <c r="J323" s="139">
        <f>J324</f>
        <v>0</v>
      </c>
      <c r="K323" s="66">
        <f>K324</f>
        <v>0</v>
      </c>
      <c r="L323" s="66">
        <f>L324</f>
        <v>0</v>
      </c>
    </row>
    <row r="324" spans="1:13" ht="31.5" hidden="1" customHeight="1">
      <c r="A324" s="80">
        <v>3</v>
      </c>
      <c r="B324" s="76">
        <v>3</v>
      </c>
      <c r="C324" s="77">
        <v>1</v>
      </c>
      <c r="D324" s="77">
        <v>4</v>
      </c>
      <c r="E324" s="77">
        <v>1</v>
      </c>
      <c r="F324" s="79"/>
      <c r="G324" s="78" t="s">
        <v>208</v>
      </c>
      <c r="H324" s="10">
        <v>291</v>
      </c>
      <c r="I324" s="65">
        <f>SUM(I325:I326)</f>
        <v>0</v>
      </c>
      <c r="J324" s="65">
        <f>SUM(J325:J326)</f>
        <v>0</v>
      </c>
      <c r="K324" s="65">
        <f>SUM(K325:K326)</f>
        <v>0</v>
      </c>
      <c r="L324" s="65">
        <f>SUM(L325:L326)</f>
        <v>0</v>
      </c>
      <c r="M324"/>
    </row>
    <row r="325" spans="1:13" hidden="1">
      <c r="A325" s="80">
        <v>3</v>
      </c>
      <c r="B325" s="76">
        <v>3</v>
      </c>
      <c r="C325" s="77">
        <v>1</v>
      </c>
      <c r="D325" s="77">
        <v>4</v>
      </c>
      <c r="E325" s="77">
        <v>1</v>
      </c>
      <c r="F325" s="79">
        <v>1</v>
      </c>
      <c r="G325" s="78" t="s">
        <v>209</v>
      </c>
      <c r="H325" s="10">
        <v>292</v>
      </c>
      <c r="I325" s="82">
        <v>0</v>
      </c>
      <c r="J325" s="83">
        <v>0</v>
      </c>
      <c r="K325" s="83">
        <v>0</v>
      </c>
      <c r="L325" s="82">
        <v>0</v>
      </c>
    </row>
    <row r="326" spans="1:13" ht="30.75" hidden="1" customHeight="1">
      <c r="A326" s="76">
        <v>3</v>
      </c>
      <c r="B326" s="77">
        <v>3</v>
      </c>
      <c r="C326" s="77">
        <v>1</v>
      </c>
      <c r="D326" s="77">
        <v>4</v>
      </c>
      <c r="E326" s="77">
        <v>1</v>
      </c>
      <c r="F326" s="79">
        <v>2</v>
      </c>
      <c r="G326" s="78" t="s">
        <v>210</v>
      </c>
      <c r="H326" s="10">
        <v>293</v>
      </c>
      <c r="I326" s="83">
        <v>0</v>
      </c>
      <c r="J326" s="128">
        <v>0</v>
      </c>
      <c r="K326" s="128">
        <v>0</v>
      </c>
      <c r="L326" s="127">
        <v>0</v>
      </c>
      <c r="M326"/>
    </row>
    <row r="327" spans="1:13" ht="26.25" hidden="1" customHeight="1">
      <c r="A327" s="76">
        <v>3</v>
      </c>
      <c r="B327" s="77">
        <v>3</v>
      </c>
      <c r="C327" s="77">
        <v>1</v>
      </c>
      <c r="D327" s="77">
        <v>5</v>
      </c>
      <c r="E327" s="77"/>
      <c r="F327" s="79"/>
      <c r="G327" s="78" t="s">
        <v>211</v>
      </c>
      <c r="H327" s="10">
        <v>294</v>
      </c>
      <c r="I327" s="87">
        <f t="shared" ref="I327:L328" si="28">I328</f>
        <v>0</v>
      </c>
      <c r="J327" s="139">
        <f t="shared" si="28"/>
        <v>0</v>
      </c>
      <c r="K327" s="66">
        <f t="shared" si="28"/>
        <v>0</v>
      </c>
      <c r="L327" s="66">
        <f t="shared" si="28"/>
        <v>0</v>
      </c>
      <c r="M327"/>
    </row>
    <row r="328" spans="1:13" ht="30" hidden="1" customHeight="1">
      <c r="A328" s="71">
        <v>3</v>
      </c>
      <c r="B328" s="98">
        <v>3</v>
      </c>
      <c r="C328" s="98">
        <v>1</v>
      </c>
      <c r="D328" s="98">
        <v>5</v>
      </c>
      <c r="E328" s="98">
        <v>1</v>
      </c>
      <c r="F328" s="99"/>
      <c r="G328" s="78" t="s">
        <v>211</v>
      </c>
      <c r="H328" s="10">
        <v>295</v>
      </c>
      <c r="I328" s="66">
        <f t="shared" si="28"/>
        <v>0</v>
      </c>
      <c r="J328" s="140">
        <f t="shared" si="28"/>
        <v>0</v>
      </c>
      <c r="K328" s="87">
        <f t="shared" si="28"/>
        <v>0</v>
      </c>
      <c r="L328" s="87">
        <f t="shared" si="28"/>
        <v>0</v>
      </c>
      <c r="M328"/>
    </row>
    <row r="329" spans="1:13" ht="30" hidden="1" customHeight="1">
      <c r="A329" s="76">
        <v>3</v>
      </c>
      <c r="B329" s="77">
        <v>3</v>
      </c>
      <c r="C329" s="77">
        <v>1</v>
      </c>
      <c r="D329" s="77">
        <v>5</v>
      </c>
      <c r="E329" s="77">
        <v>1</v>
      </c>
      <c r="F329" s="79">
        <v>1</v>
      </c>
      <c r="G329" s="78" t="s">
        <v>212</v>
      </c>
      <c r="H329" s="10">
        <v>296</v>
      </c>
      <c r="I329" s="83">
        <v>0</v>
      </c>
      <c r="J329" s="128">
        <v>0</v>
      </c>
      <c r="K329" s="128">
        <v>0</v>
      </c>
      <c r="L329" s="127">
        <v>0</v>
      </c>
      <c r="M329"/>
    </row>
    <row r="330" spans="1:13" ht="30" hidden="1" customHeight="1">
      <c r="A330" s="76">
        <v>3</v>
      </c>
      <c r="B330" s="77">
        <v>3</v>
      </c>
      <c r="C330" s="77">
        <v>1</v>
      </c>
      <c r="D330" s="77">
        <v>6</v>
      </c>
      <c r="E330" s="77"/>
      <c r="F330" s="79"/>
      <c r="G330" s="78" t="s">
        <v>182</v>
      </c>
      <c r="H330" s="10">
        <v>297</v>
      </c>
      <c r="I330" s="66">
        <f t="shared" ref="I330:L331" si="29">I331</f>
        <v>0</v>
      </c>
      <c r="J330" s="139">
        <f t="shared" si="29"/>
        <v>0</v>
      </c>
      <c r="K330" s="66">
        <f t="shared" si="29"/>
        <v>0</v>
      </c>
      <c r="L330" s="66">
        <f t="shared" si="29"/>
        <v>0</v>
      </c>
      <c r="M330"/>
    </row>
    <row r="331" spans="1:13" ht="30" hidden="1" customHeight="1">
      <c r="A331" s="76">
        <v>3</v>
      </c>
      <c r="B331" s="77">
        <v>3</v>
      </c>
      <c r="C331" s="77">
        <v>1</v>
      </c>
      <c r="D331" s="77">
        <v>6</v>
      </c>
      <c r="E331" s="77">
        <v>1</v>
      </c>
      <c r="F331" s="79"/>
      <c r="G331" s="78" t="s">
        <v>182</v>
      </c>
      <c r="H331" s="10">
        <v>298</v>
      </c>
      <c r="I331" s="65">
        <f t="shared" si="29"/>
        <v>0</v>
      </c>
      <c r="J331" s="139">
        <f t="shared" si="29"/>
        <v>0</v>
      </c>
      <c r="K331" s="66">
        <f t="shared" si="29"/>
        <v>0</v>
      </c>
      <c r="L331" s="66">
        <f t="shared" si="29"/>
        <v>0</v>
      </c>
      <c r="M331"/>
    </row>
    <row r="332" spans="1:13" ht="25.5" hidden="1" customHeight="1">
      <c r="A332" s="76">
        <v>3</v>
      </c>
      <c r="B332" s="77">
        <v>3</v>
      </c>
      <c r="C332" s="77">
        <v>1</v>
      </c>
      <c r="D332" s="77">
        <v>6</v>
      </c>
      <c r="E332" s="77">
        <v>1</v>
      </c>
      <c r="F332" s="79">
        <v>1</v>
      </c>
      <c r="G332" s="78" t="s">
        <v>182</v>
      </c>
      <c r="H332" s="10">
        <v>299</v>
      </c>
      <c r="I332" s="128">
        <v>0</v>
      </c>
      <c r="J332" s="128">
        <v>0</v>
      </c>
      <c r="K332" s="128">
        <v>0</v>
      </c>
      <c r="L332" s="127">
        <v>0</v>
      </c>
      <c r="M332"/>
    </row>
    <row r="333" spans="1:13" ht="22.5" hidden="1" customHeight="1">
      <c r="A333" s="76">
        <v>3</v>
      </c>
      <c r="B333" s="77">
        <v>3</v>
      </c>
      <c r="C333" s="77">
        <v>1</v>
      </c>
      <c r="D333" s="77">
        <v>7</v>
      </c>
      <c r="E333" s="77"/>
      <c r="F333" s="79"/>
      <c r="G333" s="78" t="s">
        <v>213</v>
      </c>
      <c r="H333" s="10">
        <v>300</v>
      </c>
      <c r="I333" s="65">
        <f>I334</f>
        <v>0</v>
      </c>
      <c r="J333" s="139">
        <f>J334</f>
        <v>0</v>
      </c>
      <c r="K333" s="66">
        <f>K334</f>
        <v>0</v>
      </c>
      <c r="L333" s="66">
        <f>L334</f>
        <v>0</v>
      </c>
      <c r="M333"/>
    </row>
    <row r="334" spans="1:13" ht="25.5" hidden="1" customHeight="1">
      <c r="A334" s="76">
        <v>3</v>
      </c>
      <c r="B334" s="77">
        <v>3</v>
      </c>
      <c r="C334" s="77">
        <v>1</v>
      </c>
      <c r="D334" s="77">
        <v>7</v>
      </c>
      <c r="E334" s="77">
        <v>1</v>
      </c>
      <c r="F334" s="79"/>
      <c r="G334" s="78" t="s">
        <v>213</v>
      </c>
      <c r="H334" s="10">
        <v>301</v>
      </c>
      <c r="I334" s="65">
        <f>I335+I336</f>
        <v>0</v>
      </c>
      <c r="J334" s="65">
        <f>J335+J336</f>
        <v>0</v>
      </c>
      <c r="K334" s="65">
        <f>K335+K336</f>
        <v>0</v>
      </c>
      <c r="L334" s="65">
        <f>L335+L336</f>
        <v>0</v>
      </c>
      <c r="M334"/>
    </row>
    <row r="335" spans="1:13" ht="27" hidden="1" customHeight="1">
      <c r="A335" s="76">
        <v>3</v>
      </c>
      <c r="B335" s="77">
        <v>3</v>
      </c>
      <c r="C335" s="77">
        <v>1</v>
      </c>
      <c r="D335" s="77">
        <v>7</v>
      </c>
      <c r="E335" s="77">
        <v>1</v>
      </c>
      <c r="F335" s="79">
        <v>1</v>
      </c>
      <c r="G335" s="78" t="s">
        <v>214</v>
      </c>
      <c r="H335" s="10">
        <v>302</v>
      </c>
      <c r="I335" s="128">
        <v>0</v>
      </c>
      <c r="J335" s="128">
        <v>0</v>
      </c>
      <c r="K335" s="128">
        <v>0</v>
      </c>
      <c r="L335" s="127">
        <v>0</v>
      </c>
      <c r="M335"/>
    </row>
    <row r="336" spans="1:13" ht="27.75" hidden="1" customHeight="1">
      <c r="A336" s="76">
        <v>3</v>
      </c>
      <c r="B336" s="77">
        <v>3</v>
      </c>
      <c r="C336" s="77">
        <v>1</v>
      </c>
      <c r="D336" s="77">
        <v>7</v>
      </c>
      <c r="E336" s="77">
        <v>1</v>
      </c>
      <c r="F336" s="79">
        <v>2</v>
      </c>
      <c r="G336" s="78" t="s">
        <v>215</v>
      </c>
      <c r="H336" s="10">
        <v>303</v>
      </c>
      <c r="I336" s="83">
        <v>0</v>
      </c>
      <c r="J336" s="83">
        <v>0</v>
      </c>
      <c r="K336" s="83">
        <v>0</v>
      </c>
      <c r="L336" s="83">
        <v>0</v>
      </c>
      <c r="M336"/>
    </row>
    <row r="337" spans="1:16" ht="38.25" hidden="1" customHeight="1">
      <c r="A337" s="76">
        <v>3</v>
      </c>
      <c r="B337" s="77">
        <v>3</v>
      </c>
      <c r="C337" s="77">
        <v>2</v>
      </c>
      <c r="D337" s="77"/>
      <c r="E337" s="77"/>
      <c r="F337" s="79"/>
      <c r="G337" s="78" t="s">
        <v>216</v>
      </c>
      <c r="H337" s="10">
        <v>304</v>
      </c>
      <c r="I337" s="65">
        <f>SUM(I338+I347+I351+I355+I359+I362+I365)</f>
        <v>0</v>
      </c>
      <c r="J337" s="139">
        <f>SUM(J338+J347+J351+J355+J359+J362+J365)</f>
        <v>0</v>
      </c>
      <c r="K337" s="66">
        <f>SUM(K338+K347+K351+K355+K359+K362+K365)</f>
        <v>0</v>
      </c>
      <c r="L337" s="66">
        <f>SUM(L338+L347+L351+L355+L359+L362+L365)</f>
        <v>0</v>
      </c>
      <c r="M337"/>
    </row>
    <row r="338" spans="1:16" ht="30" hidden="1" customHeight="1">
      <c r="A338" s="76">
        <v>3</v>
      </c>
      <c r="B338" s="77">
        <v>3</v>
      </c>
      <c r="C338" s="77">
        <v>2</v>
      </c>
      <c r="D338" s="77">
        <v>1</v>
      </c>
      <c r="E338" s="77"/>
      <c r="F338" s="79"/>
      <c r="G338" s="78" t="s">
        <v>164</v>
      </c>
      <c r="H338" s="10">
        <v>305</v>
      </c>
      <c r="I338" s="65">
        <f>I339</f>
        <v>0</v>
      </c>
      <c r="J338" s="139">
        <f>J339</f>
        <v>0</v>
      </c>
      <c r="K338" s="66">
        <f>K339</f>
        <v>0</v>
      </c>
      <c r="L338" s="66">
        <f>L339</f>
        <v>0</v>
      </c>
      <c r="M338"/>
    </row>
    <row r="339" spans="1:16" hidden="1">
      <c r="A339" s="80">
        <v>3</v>
      </c>
      <c r="B339" s="76">
        <v>3</v>
      </c>
      <c r="C339" s="77">
        <v>2</v>
      </c>
      <c r="D339" s="78">
        <v>1</v>
      </c>
      <c r="E339" s="76">
        <v>1</v>
      </c>
      <c r="F339" s="79"/>
      <c r="G339" s="78" t="s">
        <v>164</v>
      </c>
      <c r="H339" s="10">
        <v>306</v>
      </c>
      <c r="I339" s="65">
        <f t="shared" ref="I339:P339" si="30">SUM(I340:I340)</f>
        <v>0</v>
      </c>
      <c r="J339" s="65">
        <f t="shared" si="30"/>
        <v>0</v>
      </c>
      <c r="K339" s="65">
        <f t="shared" si="30"/>
        <v>0</v>
      </c>
      <c r="L339" s="65">
        <f t="shared" si="30"/>
        <v>0</v>
      </c>
      <c r="M339" s="141">
        <f t="shared" si="30"/>
        <v>0</v>
      </c>
      <c r="N339" s="141">
        <f t="shared" si="30"/>
        <v>0</v>
      </c>
      <c r="O339" s="141">
        <f t="shared" si="30"/>
        <v>0</v>
      </c>
      <c r="P339" s="141">
        <f t="shared" si="30"/>
        <v>0</v>
      </c>
    </row>
    <row r="340" spans="1:16" ht="27.75" hidden="1" customHeight="1">
      <c r="A340" s="80">
        <v>3</v>
      </c>
      <c r="B340" s="76">
        <v>3</v>
      </c>
      <c r="C340" s="77">
        <v>2</v>
      </c>
      <c r="D340" s="78">
        <v>1</v>
      </c>
      <c r="E340" s="76">
        <v>1</v>
      </c>
      <c r="F340" s="79">
        <v>1</v>
      </c>
      <c r="G340" s="78" t="s">
        <v>165</v>
      </c>
      <c r="H340" s="10">
        <v>307</v>
      </c>
      <c r="I340" s="128">
        <v>0</v>
      </c>
      <c r="J340" s="128">
        <v>0</v>
      </c>
      <c r="K340" s="128">
        <v>0</v>
      </c>
      <c r="L340" s="127">
        <v>0</v>
      </c>
      <c r="M340"/>
    </row>
    <row r="341" spans="1:16" hidden="1">
      <c r="A341" s="80">
        <v>3</v>
      </c>
      <c r="B341" s="76">
        <v>3</v>
      </c>
      <c r="C341" s="77">
        <v>2</v>
      </c>
      <c r="D341" s="78">
        <v>1</v>
      </c>
      <c r="E341" s="76">
        <v>2</v>
      </c>
      <c r="F341" s="79"/>
      <c r="G341" s="100" t="s">
        <v>188</v>
      </c>
      <c r="H341" s="10">
        <v>308</v>
      </c>
      <c r="I341" s="65">
        <f>SUM(I342:I343)</f>
        <v>0</v>
      </c>
      <c r="J341" s="65">
        <f>SUM(J342:J343)</f>
        <v>0</v>
      </c>
      <c r="K341" s="65">
        <f>SUM(K342:K343)</f>
        <v>0</v>
      </c>
      <c r="L341" s="65">
        <f>SUM(L342:L343)</f>
        <v>0</v>
      </c>
    </row>
    <row r="342" spans="1:16" hidden="1">
      <c r="A342" s="80">
        <v>3</v>
      </c>
      <c r="B342" s="76">
        <v>3</v>
      </c>
      <c r="C342" s="77">
        <v>2</v>
      </c>
      <c r="D342" s="78">
        <v>1</v>
      </c>
      <c r="E342" s="76">
        <v>2</v>
      </c>
      <c r="F342" s="79">
        <v>1</v>
      </c>
      <c r="G342" s="100" t="s">
        <v>167</v>
      </c>
      <c r="H342" s="10">
        <v>309</v>
      </c>
      <c r="I342" s="128">
        <v>0</v>
      </c>
      <c r="J342" s="128">
        <v>0</v>
      </c>
      <c r="K342" s="128">
        <v>0</v>
      </c>
      <c r="L342" s="127">
        <v>0</v>
      </c>
    </row>
    <row r="343" spans="1:16" hidden="1">
      <c r="A343" s="80">
        <v>3</v>
      </c>
      <c r="B343" s="76">
        <v>3</v>
      </c>
      <c r="C343" s="77">
        <v>2</v>
      </c>
      <c r="D343" s="78">
        <v>1</v>
      </c>
      <c r="E343" s="76">
        <v>2</v>
      </c>
      <c r="F343" s="79">
        <v>2</v>
      </c>
      <c r="G343" s="100" t="s">
        <v>168</v>
      </c>
      <c r="H343" s="10">
        <v>310</v>
      </c>
      <c r="I343" s="83">
        <v>0</v>
      </c>
      <c r="J343" s="83">
        <v>0</v>
      </c>
      <c r="K343" s="83">
        <v>0</v>
      </c>
      <c r="L343" s="83">
        <v>0</v>
      </c>
    </row>
    <row r="344" spans="1:16" hidden="1">
      <c r="A344" s="80">
        <v>3</v>
      </c>
      <c r="B344" s="76">
        <v>3</v>
      </c>
      <c r="C344" s="77">
        <v>2</v>
      </c>
      <c r="D344" s="78">
        <v>1</v>
      </c>
      <c r="E344" s="76">
        <v>3</v>
      </c>
      <c r="F344" s="79"/>
      <c r="G344" s="100" t="s">
        <v>169</v>
      </c>
      <c r="H344" s="10">
        <v>311</v>
      </c>
      <c r="I344" s="65">
        <f>SUM(I345:I346)</f>
        <v>0</v>
      </c>
      <c r="J344" s="65">
        <f>SUM(J345:J346)</f>
        <v>0</v>
      </c>
      <c r="K344" s="65">
        <f>SUM(K345:K346)</f>
        <v>0</v>
      </c>
      <c r="L344" s="65">
        <f>SUM(L345:L346)</f>
        <v>0</v>
      </c>
    </row>
    <row r="345" spans="1:16" hidden="1">
      <c r="A345" s="80">
        <v>3</v>
      </c>
      <c r="B345" s="76">
        <v>3</v>
      </c>
      <c r="C345" s="77">
        <v>2</v>
      </c>
      <c r="D345" s="78">
        <v>1</v>
      </c>
      <c r="E345" s="76">
        <v>3</v>
      </c>
      <c r="F345" s="79">
        <v>1</v>
      </c>
      <c r="G345" s="100" t="s">
        <v>170</v>
      </c>
      <c r="H345" s="10">
        <v>312</v>
      </c>
      <c r="I345" s="83">
        <v>0</v>
      </c>
      <c r="J345" s="83">
        <v>0</v>
      </c>
      <c r="K345" s="83">
        <v>0</v>
      </c>
      <c r="L345" s="83">
        <v>0</v>
      </c>
    </row>
    <row r="346" spans="1:16" hidden="1">
      <c r="A346" s="80">
        <v>3</v>
      </c>
      <c r="B346" s="76">
        <v>3</v>
      </c>
      <c r="C346" s="77">
        <v>2</v>
      </c>
      <c r="D346" s="78">
        <v>1</v>
      </c>
      <c r="E346" s="76">
        <v>3</v>
      </c>
      <c r="F346" s="79">
        <v>2</v>
      </c>
      <c r="G346" s="100" t="s">
        <v>189</v>
      </c>
      <c r="H346" s="10">
        <v>313</v>
      </c>
      <c r="I346" s="101">
        <v>0</v>
      </c>
      <c r="J346" s="142">
        <v>0</v>
      </c>
      <c r="K346" s="101">
        <v>0</v>
      </c>
      <c r="L346" s="101">
        <v>0</v>
      </c>
    </row>
    <row r="347" spans="1:16" hidden="1">
      <c r="A347" s="88">
        <v>3</v>
      </c>
      <c r="B347" s="88">
        <v>3</v>
      </c>
      <c r="C347" s="97">
        <v>2</v>
      </c>
      <c r="D347" s="100">
        <v>2</v>
      </c>
      <c r="E347" s="97"/>
      <c r="F347" s="99"/>
      <c r="G347" s="100" t="s">
        <v>202</v>
      </c>
      <c r="H347" s="10">
        <v>314</v>
      </c>
      <c r="I347" s="93">
        <f>I348</f>
        <v>0</v>
      </c>
      <c r="J347" s="143">
        <f>J348</f>
        <v>0</v>
      </c>
      <c r="K347" s="94">
        <f>K348</f>
        <v>0</v>
      </c>
      <c r="L347" s="94">
        <f>L348</f>
        <v>0</v>
      </c>
    </row>
    <row r="348" spans="1:16" hidden="1">
      <c r="A348" s="80">
        <v>3</v>
      </c>
      <c r="B348" s="80">
        <v>3</v>
      </c>
      <c r="C348" s="76">
        <v>2</v>
      </c>
      <c r="D348" s="78">
        <v>2</v>
      </c>
      <c r="E348" s="76">
        <v>1</v>
      </c>
      <c r="F348" s="79"/>
      <c r="G348" s="100" t="s">
        <v>202</v>
      </c>
      <c r="H348" s="10">
        <v>315</v>
      </c>
      <c r="I348" s="65">
        <f>SUM(I349:I350)</f>
        <v>0</v>
      </c>
      <c r="J348" s="106">
        <f>SUM(J349:J350)</f>
        <v>0</v>
      </c>
      <c r="K348" s="66">
        <f>SUM(K349:K350)</f>
        <v>0</v>
      </c>
      <c r="L348" s="66">
        <f>SUM(L349:L350)</f>
        <v>0</v>
      </c>
    </row>
    <row r="349" spans="1:16" ht="25.5" hidden="1">
      <c r="A349" s="80">
        <v>3</v>
      </c>
      <c r="B349" s="80">
        <v>3</v>
      </c>
      <c r="C349" s="76">
        <v>2</v>
      </c>
      <c r="D349" s="78">
        <v>2</v>
      </c>
      <c r="E349" s="80">
        <v>1</v>
      </c>
      <c r="F349" s="111">
        <v>1</v>
      </c>
      <c r="G349" s="78" t="s">
        <v>203</v>
      </c>
      <c r="H349" s="10">
        <v>316</v>
      </c>
      <c r="I349" s="83">
        <v>0</v>
      </c>
      <c r="J349" s="83">
        <v>0</v>
      </c>
      <c r="K349" s="83">
        <v>0</v>
      </c>
      <c r="L349" s="83">
        <v>0</v>
      </c>
    </row>
    <row r="350" spans="1:16" hidden="1">
      <c r="A350" s="88">
        <v>3</v>
      </c>
      <c r="B350" s="88">
        <v>3</v>
      </c>
      <c r="C350" s="89">
        <v>2</v>
      </c>
      <c r="D350" s="90">
        <v>2</v>
      </c>
      <c r="E350" s="91">
        <v>1</v>
      </c>
      <c r="F350" s="119">
        <v>2</v>
      </c>
      <c r="G350" s="91" t="s">
        <v>204</v>
      </c>
      <c r="H350" s="10">
        <v>317</v>
      </c>
      <c r="I350" s="83">
        <v>0</v>
      </c>
      <c r="J350" s="83">
        <v>0</v>
      </c>
      <c r="K350" s="83">
        <v>0</v>
      </c>
      <c r="L350" s="83">
        <v>0</v>
      </c>
    </row>
    <row r="351" spans="1:16" ht="23.25" hidden="1" customHeight="1">
      <c r="A351" s="80">
        <v>3</v>
      </c>
      <c r="B351" s="80">
        <v>3</v>
      </c>
      <c r="C351" s="76">
        <v>2</v>
      </c>
      <c r="D351" s="77">
        <v>3</v>
      </c>
      <c r="E351" s="78"/>
      <c r="F351" s="111"/>
      <c r="G351" s="78" t="s">
        <v>205</v>
      </c>
      <c r="H351" s="10">
        <v>318</v>
      </c>
      <c r="I351" s="65">
        <f>I352</f>
        <v>0</v>
      </c>
      <c r="J351" s="106">
        <f>J352</f>
        <v>0</v>
      </c>
      <c r="K351" s="66">
        <f>K352</f>
        <v>0</v>
      </c>
      <c r="L351" s="66">
        <f>L352</f>
        <v>0</v>
      </c>
      <c r="M351"/>
    </row>
    <row r="352" spans="1:16" ht="27.75" hidden="1" customHeight="1">
      <c r="A352" s="80">
        <v>3</v>
      </c>
      <c r="B352" s="80">
        <v>3</v>
      </c>
      <c r="C352" s="76">
        <v>2</v>
      </c>
      <c r="D352" s="77">
        <v>3</v>
      </c>
      <c r="E352" s="78">
        <v>1</v>
      </c>
      <c r="F352" s="111"/>
      <c r="G352" s="78" t="s">
        <v>205</v>
      </c>
      <c r="H352" s="10">
        <v>319</v>
      </c>
      <c r="I352" s="65">
        <f>I353+I354</f>
        <v>0</v>
      </c>
      <c r="J352" s="65">
        <f>J353+J354</f>
        <v>0</v>
      </c>
      <c r="K352" s="65">
        <f>K353+K354</f>
        <v>0</v>
      </c>
      <c r="L352" s="65">
        <f>L353+L354</f>
        <v>0</v>
      </c>
      <c r="M352"/>
    </row>
    <row r="353" spans="1:13" ht="28.5" hidden="1" customHeight="1">
      <c r="A353" s="80">
        <v>3</v>
      </c>
      <c r="B353" s="80">
        <v>3</v>
      </c>
      <c r="C353" s="76">
        <v>2</v>
      </c>
      <c r="D353" s="77">
        <v>3</v>
      </c>
      <c r="E353" s="78">
        <v>1</v>
      </c>
      <c r="F353" s="111">
        <v>1</v>
      </c>
      <c r="G353" s="78" t="s">
        <v>206</v>
      </c>
      <c r="H353" s="10">
        <v>320</v>
      </c>
      <c r="I353" s="128">
        <v>0</v>
      </c>
      <c r="J353" s="128">
        <v>0</v>
      </c>
      <c r="K353" s="128">
        <v>0</v>
      </c>
      <c r="L353" s="127">
        <v>0</v>
      </c>
      <c r="M353"/>
    </row>
    <row r="354" spans="1:13" ht="27.75" hidden="1" customHeight="1">
      <c r="A354" s="80">
        <v>3</v>
      </c>
      <c r="B354" s="80">
        <v>3</v>
      </c>
      <c r="C354" s="76">
        <v>2</v>
      </c>
      <c r="D354" s="77">
        <v>3</v>
      </c>
      <c r="E354" s="78">
        <v>1</v>
      </c>
      <c r="F354" s="111">
        <v>2</v>
      </c>
      <c r="G354" s="78" t="s">
        <v>207</v>
      </c>
      <c r="H354" s="10">
        <v>321</v>
      </c>
      <c r="I354" s="83">
        <v>0</v>
      </c>
      <c r="J354" s="83">
        <v>0</v>
      </c>
      <c r="K354" s="83">
        <v>0</v>
      </c>
      <c r="L354" s="83">
        <v>0</v>
      </c>
      <c r="M354"/>
    </row>
    <row r="355" spans="1:13" hidden="1">
      <c r="A355" s="80">
        <v>3</v>
      </c>
      <c r="B355" s="80">
        <v>3</v>
      </c>
      <c r="C355" s="76">
        <v>2</v>
      </c>
      <c r="D355" s="77">
        <v>4</v>
      </c>
      <c r="E355" s="77"/>
      <c r="F355" s="79"/>
      <c r="G355" s="78" t="s">
        <v>208</v>
      </c>
      <c r="H355" s="10">
        <v>322</v>
      </c>
      <c r="I355" s="65">
        <f>I356</f>
        <v>0</v>
      </c>
      <c r="J355" s="106">
        <f>J356</f>
        <v>0</v>
      </c>
      <c r="K355" s="66">
        <f>K356</f>
        <v>0</v>
      </c>
      <c r="L355" s="66">
        <f>L356</f>
        <v>0</v>
      </c>
    </row>
    <row r="356" spans="1:13" hidden="1">
      <c r="A356" s="96">
        <v>3</v>
      </c>
      <c r="B356" s="96">
        <v>3</v>
      </c>
      <c r="C356" s="71">
        <v>2</v>
      </c>
      <c r="D356" s="69">
        <v>4</v>
      </c>
      <c r="E356" s="69">
        <v>1</v>
      </c>
      <c r="F356" s="72"/>
      <c r="G356" s="78" t="s">
        <v>208</v>
      </c>
      <c r="H356" s="10">
        <v>323</v>
      </c>
      <c r="I356" s="86">
        <f>SUM(I357:I358)</f>
        <v>0</v>
      </c>
      <c r="J356" s="108">
        <f>SUM(J357:J358)</f>
        <v>0</v>
      </c>
      <c r="K356" s="87">
        <f>SUM(K357:K358)</f>
        <v>0</v>
      </c>
      <c r="L356" s="87">
        <f>SUM(L357:L358)</f>
        <v>0</v>
      </c>
    </row>
    <row r="357" spans="1:13" ht="30.75" hidden="1" customHeight="1">
      <c r="A357" s="80">
        <v>3</v>
      </c>
      <c r="B357" s="80">
        <v>3</v>
      </c>
      <c r="C357" s="76">
        <v>2</v>
      </c>
      <c r="D357" s="77">
        <v>4</v>
      </c>
      <c r="E357" s="77">
        <v>1</v>
      </c>
      <c r="F357" s="79">
        <v>1</v>
      </c>
      <c r="G357" s="78" t="s">
        <v>209</v>
      </c>
      <c r="H357" s="10">
        <v>324</v>
      </c>
      <c r="I357" s="83">
        <v>0</v>
      </c>
      <c r="J357" s="83">
        <v>0</v>
      </c>
      <c r="K357" s="83">
        <v>0</v>
      </c>
      <c r="L357" s="83">
        <v>0</v>
      </c>
      <c r="M357"/>
    </row>
    <row r="358" spans="1:13" hidden="1">
      <c r="A358" s="80">
        <v>3</v>
      </c>
      <c r="B358" s="80">
        <v>3</v>
      </c>
      <c r="C358" s="76">
        <v>2</v>
      </c>
      <c r="D358" s="77">
        <v>4</v>
      </c>
      <c r="E358" s="77">
        <v>1</v>
      </c>
      <c r="F358" s="79">
        <v>2</v>
      </c>
      <c r="G358" s="78" t="s">
        <v>217</v>
      </c>
      <c r="H358" s="10">
        <v>325</v>
      </c>
      <c r="I358" s="83">
        <v>0</v>
      </c>
      <c r="J358" s="83">
        <v>0</v>
      </c>
      <c r="K358" s="83">
        <v>0</v>
      </c>
      <c r="L358" s="83">
        <v>0</v>
      </c>
    </row>
    <row r="359" spans="1:13" hidden="1">
      <c r="A359" s="80">
        <v>3</v>
      </c>
      <c r="B359" s="80">
        <v>3</v>
      </c>
      <c r="C359" s="76">
        <v>2</v>
      </c>
      <c r="D359" s="77">
        <v>5</v>
      </c>
      <c r="E359" s="77"/>
      <c r="F359" s="79"/>
      <c r="G359" s="78" t="s">
        <v>211</v>
      </c>
      <c r="H359" s="10">
        <v>326</v>
      </c>
      <c r="I359" s="65">
        <f t="shared" ref="I359:L360" si="31">I360</f>
        <v>0</v>
      </c>
      <c r="J359" s="106">
        <f t="shared" si="31"/>
        <v>0</v>
      </c>
      <c r="K359" s="66">
        <f t="shared" si="31"/>
        <v>0</v>
      </c>
      <c r="L359" s="66">
        <f t="shared" si="31"/>
        <v>0</v>
      </c>
    </row>
    <row r="360" spans="1:13" hidden="1">
      <c r="A360" s="96">
        <v>3</v>
      </c>
      <c r="B360" s="96">
        <v>3</v>
      </c>
      <c r="C360" s="71">
        <v>2</v>
      </c>
      <c r="D360" s="69">
        <v>5</v>
      </c>
      <c r="E360" s="69">
        <v>1</v>
      </c>
      <c r="F360" s="72"/>
      <c r="G360" s="78" t="s">
        <v>211</v>
      </c>
      <c r="H360" s="10">
        <v>327</v>
      </c>
      <c r="I360" s="86">
        <f t="shared" si="31"/>
        <v>0</v>
      </c>
      <c r="J360" s="108">
        <f t="shared" si="31"/>
        <v>0</v>
      </c>
      <c r="K360" s="87">
        <f t="shared" si="31"/>
        <v>0</v>
      </c>
      <c r="L360" s="87">
        <f t="shared" si="31"/>
        <v>0</v>
      </c>
    </row>
    <row r="361" spans="1:13" hidden="1">
      <c r="A361" s="80">
        <v>3</v>
      </c>
      <c r="B361" s="80">
        <v>3</v>
      </c>
      <c r="C361" s="76">
        <v>2</v>
      </c>
      <c r="D361" s="77">
        <v>5</v>
      </c>
      <c r="E361" s="77">
        <v>1</v>
      </c>
      <c r="F361" s="79">
        <v>1</v>
      </c>
      <c r="G361" s="78" t="s">
        <v>211</v>
      </c>
      <c r="H361" s="10">
        <v>328</v>
      </c>
      <c r="I361" s="128">
        <v>0</v>
      </c>
      <c r="J361" s="128">
        <v>0</v>
      </c>
      <c r="K361" s="128">
        <v>0</v>
      </c>
      <c r="L361" s="127">
        <v>0</v>
      </c>
    </row>
    <row r="362" spans="1:13" ht="30.75" hidden="1" customHeight="1">
      <c r="A362" s="80">
        <v>3</v>
      </c>
      <c r="B362" s="80">
        <v>3</v>
      </c>
      <c r="C362" s="76">
        <v>2</v>
      </c>
      <c r="D362" s="77">
        <v>6</v>
      </c>
      <c r="E362" s="77"/>
      <c r="F362" s="79"/>
      <c r="G362" s="78" t="s">
        <v>182</v>
      </c>
      <c r="H362" s="10">
        <v>329</v>
      </c>
      <c r="I362" s="65">
        <f t="shared" ref="I362:L363" si="32">I363</f>
        <v>0</v>
      </c>
      <c r="J362" s="106">
        <f t="shared" si="32"/>
        <v>0</v>
      </c>
      <c r="K362" s="66">
        <f t="shared" si="32"/>
        <v>0</v>
      </c>
      <c r="L362" s="66">
        <f t="shared" si="32"/>
        <v>0</v>
      </c>
      <c r="M362"/>
    </row>
    <row r="363" spans="1:13" ht="25.5" hidden="1" customHeight="1">
      <c r="A363" s="80">
        <v>3</v>
      </c>
      <c r="B363" s="80">
        <v>3</v>
      </c>
      <c r="C363" s="76">
        <v>2</v>
      </c>
      <c r="D363" s="77">
        <v>6</v>
      </c>
      <c r="E363" s="77">
        <v>1</v>
      </c>
      <c r="F363" s="79"/>
      <c r="G363" s="78" t="s">
        <v>182</v>
      </c>
      <c r="H363" s="10">
        <v>330</v>
      </c>
      <c r="I363" s="65">
        <f t="shared" si="32"/>
        <v>0</v>
      </c>
      <c r="J363" s="106">
        <f t="shared" si="32"/>
        <v>0</v>
      </c>
      <c r="K363" s="66">
        <f t="shared" si="32"/>
        <v>0</v>
      </c>
      <c r="L363" s="66">
        <f t="shared" si="32"/>
        <v>0</v>
      </c>
      <c r="M363"/>
    </row>
    <row r="364" spans="1:13" ht="24" hidden="1" customHeight="1">
      <c r="A364" s="88">
        <v>3</v>
      </c>
      <c r="B364" s="88">
        <v>3</v>
      </c>
      <c r="C364" s="89">
        <v>2</v>
      </c>
      <c r="D364" s="90">
        <v>6</v>
      </c>
      <c r="E364" s="90">
        <v>1</v>
      </c>
      <c r="F364" s="92">
        <v>1</v>
      </c>
      <c r="G364" s="91" t="s">
        <v>182</v>
      </c>
      <c r="H364" s="10">
        <v>331</v>
      </c>
      <c r="I364" s="128">
        <v>0</v>
      </c>
      <c r="J364" s="128">
        <v>0</v>
      </c>
      <c r="K364" s="128">
        <v>0</v>
      </c>
      <c r="L364" s="127">
        <v>0</v>
      </c>
      <c r="M364"/>
    </row>
    <row r="365" spans="1:13" ht="28.5" hidden="1" customHeight="1">
      <c r="A365" s="80">
        <v>3</v>
      </c>
      <c r="B365" s="80">
        <v>3</v>
      </c>
      <c r="C365" s="76">
        <v>2</v>
      </c>
      <c r="D365" s="77">
        <v>7</v>
      </c>
      <c r="E365" s="77"/>
      <c r="F365" s="79"/>
      <c r="G365" s="78" t="s">
        <v>213</v>
      </c>
      <c r="H365" s="10">
        <v>332</v>
      </c>
      <c r="I365" s="65">
        <f>I366</f>
        <v>0</v>
      </c>
      <c r="J365" s="106">
        <f>J366</f>
        <v>0</v>
      </c>
      <c r="K365" s="66">
        <f>K366</f>
        <v>0</v>
      </c>
      <c r="L365" s="66">
        <f>L366</f>
        <v>0</v>
      </c>
      <c r="M365"/>
    </row>
    <row r="366" spans="1:13" ht="28.5" hidden="1" customHeight="1">
      <c r="A366" s="88">
        <v>3</v>
      </c>
      <c r="B366" s="88">
        <v>3</v>
      </c>
      <c r="C366" s="89">
        <v>2</v>
      </c>
      <c r="D366" s="90">
        <v>7</v>
      </c>
      <c r="E366" s="90">
        <v>1</v>
      </c>
      <c r="F366" s="92"/>
      <c r="G366" s="78" t="s">
        <v>213</v>
      </c>
      <c r="H366" s="10">
        <v>333</v>
      </c>
      <c r="I366" s="65">
        <f>SUM(I367:I368)</f>
        <v>0</v>
      </c>
      <c r="J366" s="65">
        <f>SUM(J367:J368)</f>
        <v>0</v>
      </c>
      <c r="K366" s="65">
        <f>SUM(K367:K368)</f>
        <v>0</v>
      </c>
      <c r="L366" s="65">
        <f>SUM(L367:L368)</f>
        <v>0</v>
      </c>
      <c r="M366"/>
    </row>
    <row r="367" spans="1:13" ht="27" hidden="1" customHeight="1">
      <c r="A367" s="80">
        <v>3</v>
      </c>
      <c r="B367" s="80">
        <v>3</v>
      </c>
      <c r="C367" s="76">
        <v>2</v>
      </c>
      <c r="D367" s="77">
        <v>7</v>
      </c>
      <c r="E367" s="77">
        <v>1</v>
      </c>
      <c r="F367" s="79">
        <v>1</v>
      </c>
      <c r="G367" s="78" t="s">
        <v>214</v>
      </c>
      <c r="H367" s="10">
        <v>334</v>
      </c>
      <c r="I367" s="128">
        <v>0</v>
      </c>
      <c r="J367" s="128">
        <v>0</v>
      </c>
      <c r="K367" s="128">
        <v>0</v>
      </c>
      <c r="L367" s="127">
        <v>0</v>
      </c>
      <c r="M367"/>
    </row>
    <row r="368" spans="1:13" ht="30" hidden="1" customHeight="1">
      <c r="A368" s="80">
        <v>3</v>
      </c>
      <c r="B368" s="80">
        <v>3</v>
      </c>
      <c r="C368" s="76">
        <v>2</v>
      </c>
      <c r="D368" s="77">
        <v>7</v>
      </c>
      <c r="E368" s="77">
        <v>1</v>
      </c>
      <c r="F368" s="79">
        <v>2</v>
      </c>
      <c r="G368" s="78" t="s">
        <v>215</v>
      </c>
      <c r="H368" s="10">
        <v>335</v>
      </c>
      <c r="I368" s="83">
        <v>0</v>
      </c>
      <c r="J368" s="83">
        <v>0</v>
      </c>
      <c r="K368" s="83">
        <v>0</v>
      </c>
      <c r="L368" s="83">
        <v>0</v>
      </c>
      <c r="M368"/>
    </row>
    <row r="369" spans="1:13" ht="39.75" customHeight="1">
      <c r="A369" s="144"/>
      <c r="B369" s="144"/>
      <c r="C369" s="145"/>
      <c r="D369" s="146"/>
      <c r="E369" s="147"/>
      <c r="F369" s="148"/>
      <c r="G369" s="149" t="s">
        <v>218</v>
      </c>
      <c r="H369" s="10">
        <v>336</v>
      </c>
      <c r="I369" s="116">
        <f>SUM(I34+I185)</f>
        <v>484800</v>
      </c>
      <c r="J369" s="116">
        <f>SUM(J34+J185)</f>
        <v>484800</v>
      </c>
      <c r="K369" s="116">
        <f>SUM(K34+K185)</f>
        <v>462547.39</v>
      </c>
      <c r="L369" s="116">
        <f>SUM(L34+L185)</f>
        <v>462547.39</v>
      </c>
      <c r="M369"/>
    </row>
    <row r="370" spans="1:13" ht="18.75" customHeight="1">
      <c r="G370" s="67"/>
      <c r="H370" s="10"/>
      <c r="I370" s="150"/>
      <c r="J370" s="151"/>
      <c r="K370" s="151"/>
      <c r="L370" s="151"/>
    </row>
    <row r="371" spans="1:13" ht="23.25" customHeight="1">
      <c r="A371" s="515" t="s">
        <v>219</v>
      </c>
      <c r="B371" s="515"/>
      <c r="C371" s="515"/>
      <c r="D371" s="515"/>
      <c r="E371" s="515"/>
      <c r="F371" s="515"/>
      <c r="G371" s="515"/>
      <c r="H371" s="152"/>
      <c r="I371" s="153"/>
      <c r="J371" s="513" t="s">
        <v>220</v>
      </c>
      <c r="K371" s="513"/>
      <c r="L371" s="513"/>
    </row>
    <row r="372" spans="1:13" ht="18.75" customHeight="1">
      <c r="A372" s="155"/>
      <c r="B372" s="155"/>
      <c r="C372" s="155"/>
      <c r="D372" s="516" t="s">
        <v>221</v>
      </c>
      <c r="E372" s="516"/>
      <c r="F372" s="516"/>
      <c r="G372" s="516"/>
      <c r="H372" s="29"/>
      <c r="I372" s="18" t="s">
        <v>222</v>
      </c>
      <c r="K372" s="497" t="s">
        <v>223</v>
      </c>
      <c r="L372" s="497"/>
    </row>
    <row r="373" spans="1:13" ht="12.75" customHeight="1">
      <c r="I373" s="19"/>
      <c r="K373" s="19"/>
      <c r="L373" s="19"/>
    </row>
    <row r="374" spans="1:13" ht="15.75" customHeight="1">
      <c r="A374" s="515" t="s">
        <v>224</v>
      </c>
      <c r="B374" s="515"/>
      <c r="C374" s="515"/>
      <c r="D374" s="515"/>
      <c r="E374" s="515"/>
      <c r="F374" s="515"/>
      <c r="G374" s="515"/>
      <c r="I374" s="19"/>
      <c r="J374" s="514" t="s">
        <v>225</v>
      </c>
      <c r="K374" s="514"/>
      <c r="L374" s="514"/>
    </row>
    <row r="375" spans="1:13" ht="33.75" customHeight="1">
      <c r="D375" s="498" t="s">
        <v>226</v>
      </c>
      <c r="E375" s="493"/>
      <c r="F375" s="493"/>
      <c r="G375" s="493"/>
      <c r="H375" s="156"/>
      <c r="I375" s="20" t="s">
        <v>222</v>
      </c>
      <c r="K375" s="497" t="s">
        <v>223</v>
      </c>
      <c r="L375" s="497"/>
    </row>
    <row r="376" spans="1:13" ht="7.5" customHeight="1"/>
    <row r="377" spans="1:13" ht="8.25" customHeight="1">
      <c r="H377" s="24" t="s">
        <v>227</v>
      </c>
    </row>
  </sheetData>
  <mergeCells count="32">
    <mergeCell ref="A27:I27"/>
    <mergeCell ref="A33:F33"/>
    <mergeCell ref="K372:L372"/>
    <mergeCell ref="D375:G375"/>
    <mergeCell ref="K375:L375"/>
    <mergeCell ref="A31:F32"/>
    <mergeCell ref="G31:G32"/>
    <mergeCell ref="H31:H32"/>
    <mergeCell ref="I31:J31"/>
    <mergeCell ref="K31:K32"/>
    <mergeCell ref="L31:L32"/>
    <mergeCell ref="J371:L371"/>
    <mergeCell ref="J374:L374"/>
    <mergeCell ref="A371:G371"/>
    <mergeCell ref="A374:G374"/>
    <mergeCell ref="D372:G372"/>
    <mergeCell ref="J1:L1"/>
    <mergeCell ref="J2:L2"/>
    <mergeCell ref="A7:L7"/>
    <mergeCell ref="A9:L9"/>
    <mergeCell ref="G29:H29"/>
    <mergeCell ref="A10:L10"/>
    <mergeCell ref="G12:K12"/>
    <mergeCell ref="A13:L13"/>
    <mergeCell ref="G14:K14"/>
    <mergeCell ref="G15:K15"/>
    <mergeCell ref="B16:L16"/>
    <mergeCell ref="G18:K18"/>
    <mergeCell ref="G19:K19"/>
    <mergeCell ref="E21:K21"/>
    <mergeCell ref="A22:L22"/>
    <mergeCell ref="A26:I26"/>
  </mergeCells>
  <pageMargins left="0.70866141732282995" right="0.70866141732282995" top="0.74803149606299002" bottom="0.74803149606299002" header="0.31496062992126" footer="0.31496062992126"/>
  <pageSetup paperSize="9" scale="85" fitToHeight="0" orientation="portrait" r:id="rId1"/>
  <headerFooter alignWithMargins="0">
    <oddHeader>&amp;C&amp;P</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55638-3005-419F-85D7-F86B3602BA70}">
  <dimension ref="A2:I32"/>
  <sheetViews>
    <sheetView showRuler="0" zoomScaleNormal="100" workbookViewId="0">
      <selection activeCell="A31" sqref="A31:D31"/>
    </sheetView>
  </sheetViews>
  <sheetFormatPr defaultRowHeight="15"/>
  <cols>
    <col min="1" max="1" width="6.42578125" style="158" customWidth="1"/>
    <col min="2" max="2" width="13.7109375" style="158" customWidth="1"/>
    <col min="3" max="3" width="11.5703125" style="158" customWidth="1"/>
    <col min="4" max="4" width="9.140625" style="158"/>
    <col min="5" max="5" width="7.140625" style="158" customWidth="1"/>
    <col min="6" max="6" width="13.7109375" style="158" customWidth="1"/>
    <col min="7" max="7" width="10" style="158" customWidth="1"/>
    <col min="8" max="8" width="13.5703125" style="158" customWidth="1"/>
    <col min="9" max="9" width="9.140625" style="158"/>
    <col min="10" max="16384" width="9.140625" style="157"/>
  </cols>
  <sheetData>
    <row r="2" spans="1:9">
      <c r="A2" s="528" t="s">
        <v>261</v>
      </c>
      <c r="B2" s="528"/>
      <c r="C2" s="528"/>
      <c r="D2" s="528"/>
      <c r="E2" s="528"/>
      <c r="F2" s="528"/>
      <c r="G2" s="528"/>
      <c r="H2" s="528"/>
    </row>
    <row r="3" spans="1:9">
      <c r="A3" s="519" t="s">
        <v>260</v>
      </c>
      <c r="B3" s="519"/>
      <c r="C3" s="519"/>
      <c r="D3" s="519"/>
      <c r="E3" s="519"/>
      <c r="F3" s="519"/>
      <c r="G3" s="519"/>
      <c r="H3" s="519"/>
    </row>
    <row r="6" spans="1:9">
      <c r="A6" s="530" t="s">
        <v>259</v>
      </c>
      <c r="B6" s="530"/>
      <c r="C6" s="530"/>
      <c r="D6" s="530"/>
      <c r="E6" s="530"/>
      <c r="F6" s="530"/>
      <c r="G6" s="530"/>
      <c r="H6" s="530"/>
    </row>
    <row r="9" spans="1:9" ht="15" customHeight="1">
      <c r="A9" s="529" t="s">
        <v>258</v>
      </c>
      <c r="B9" s="529"/>
      <c r="C9" s="529"/>
      <c r="D9" s="529"/>
      <c r="E9" s="529"/>
      <c r="F9" s="529"/>
      <c r="G9" s="529"/>
      <c r="H9" s="529"/>
      <c r="I9" s="157"/>
    </row>
    <row r="10" spans="1:9">
      <c r="D10" s="170"/>
    </row>
    <row r="11" spans="1:9">
      <c r="C11" s="530" t="s">
        <v>257</v>
      </c>
      <c r="D11" s="530"/>
      <c r="E11" s="530"/>
      <c r="F11" s="530"/>
    </row>
    <row r="12" spans="1:9">
      <c r="B12" s="532"/>
      <c r="C12" s="532"/>
      <c r="D12" s="532"/>
      <c r="E12" s="532"/>
      <c r="F12" s="532"/>
      <c r="G12" s="532"/>
    </row>
    <row r="14" spans="1:9" ht="15" customHeight="1">
      <c r="A14" s="521" t="s">
        <v>256</v>
      </c>
      <c r="B14" s="521"/>
      <c r="C14" s="169" t="s">
        <v>255</v>
      </c>
      <c r="D14" s="168"/>
      <c r="E14" s="168"/>
      <c r="F14" s="168"/>
      <c r="G14" s="168"/>
      <c r="H14" s="168"/>
      <c r="I14" s="157"/>
    </row>
    <row r="15" spans="1:9">
      <c r="A15" s="531" t="s">
        <v>254</v>
      </c>
      <c r="B15" s="531"/>
      <c r="C15" s="531"/>
      <c r="D15" s="531"/>
      <c r="E15" s="531"/>
      <c r="F15" s="531"/>
      <c r="G15" s="531"/>
      <c r="H15" s="531"/>
    </row>
    <row r="16" spans="1:9" ht="27.95" customHeight="1">
      <c r="A16" s="171" t="s">
        <v>253</v>
      </c>
      <c r="B16" s="171" t="s">
        <v>252</v>
      </c>
      <c r="C16" s="522" t="s">
        <v>251</v>
      </c>
      <c r="D16" s="523"/>
      <c r="E16" s="524"/>
      <c r="F16" s="171" t="s">
        <v>250</v>
      </c>
      <c r="G16" s="172" t="s">
        <v>249</v>
      </c>
      <c r="H16" s="172" t="s">
        <v>248</v>
      </c>
      <c r="I16" s="157"/>
    </row>
    <row r="17" spans="1:8">
      <c r="A17" s="160">
        <v>1</v>
      </c>
      <c r="B17" s="166" t="s">
        <v>232</v>
      </c>
      <c r="C17" s="520" t="s">
        <v>246</v>
      </c>
      <c r="D17" s="520"/>
      <c r="E17" s="520"/>
      <c r="F17" s="165" t="s">
        <v>8</v>
      </c>
      <c r="G17" s="164" t="s">
        <v>8</v>
      </c>
      <c r="H17" s="163">
        <v>49900</v>
      </c>
    </row>
    <row r="18" spans="1:8">
      <c r="A18" s="160"/>
      <c r="B18" s="167" t="s">
        <v>245</v>
      </c>
      <c r="C18" s="525"/>
      <c r="D18" s="525"/>
      <c r="E18" s="525"/>
      <c r="F18" s="162" t="s">
        <v>8</v>
      </c>
      <c r="G18" s="161" t="s">
        <v>8</v>
      </c>
      <c r="H18" s="159">
        <f>0+H17</f>
        <v>49900</v>
      </c>
    </row>
    <row r="19" spans="1:8">
      <c r="A19" s="160">
        <v>2</v>
      </c>
      <c r="B19" s="166" t="s">
        <v>241</v>
      </c>
      <c r="C19" s="520" t="s">
        <v>247</v>
      </c>
      <c r="D19" s="520"/>
      <c r="E19" s="520"/>
      <c r="F19" s="165" t="s">
        <v>8</v>
      </c>
      <c r="G19" s="164" t="s">
        <v>8</v>
      </c>
      <c r="H19" s="163">
        <v>6400</v>
      </c>
    </row>
    <row r="20" spans="1:8">
      <c r="A20" s="160">
        <v>3</v>
      </c>
      <c r="B20" s="166" t="s">
        <v>241</v>
      </c>
      <c r="C20" s="520" t="s">
        <v>246</v>
      </c>
      <c r="D20" s="520"/>
      <c r="E20" s="520"/>
      <c r="F20" s="165" t="s">
        <v>8</v>
      </c>
      <c r="G20" s="164" t="s">
        <v>8</v>
      </c>
      <c r="H20" s="163">
        <v>379172.39</v>
      </c>
    </row>
    <row r="21" spans="1:8">
      <c r="A21" s="160"/>
      <c r="B21" s="525" t="s">
        <v>245</v>
      </c>
      <c r="C21" s="525"/>
      <c r="D21" s="525"/>
      <c r="E21" s="525"/>
      <c r="F21" s="162" t="s">
        <v>8</v>
      </c>
      <c r="G21" s="161" t="s">
        <v>8</v>
      </c>
      <c r="H21" s="159">
        <f>0+H19+H20</f>
        <v>385572.39</v>
      </c>
    </row>
    <row r="22" spans="1:8">
      <c r="A22" s="160">
        <v>4</v>
      </c>
      <c r="B22" s="166" t="s">
        <v>237</v>
      </c>
      <c r="C22" s="520" t="s">
        <v>246</v>
      </c>
      <c r="D22" s="520"/>
      <c r="E22" s="520"/>
      <c r="F22" s="165" t="s">
        <v>8</v>
      </c>
      <c r="G22" s="164" t="s">
        <v>8</v>
      </c>
      <c r="H22" s="163">
        <v>2800</v>
      </c>
    </row>
    <row r="23" spans="1:8">
      <c r="A23" s="160"/>
      <c r="B23" s="525" t="s">
        <v>245</v>
      </c>
      <c r="C23" s="525"/>
      <c r="D23" s="525"/>
      <c r="E23" s="525"/>
      <c r="F23" s="162" t="s">
        <v>8</v>
      </c>
      <c r="G23" s="161" t="s">
        <v>8</v>
      </c>
      <c r="H23" s="159">
        <f>0+H22</f>
        <v>2800</v>
      </c>
    </row>
    <row r="24" spans="1:8">
      <c r="A24" s="160"/>
      <c r="B24" s="525" t="s">
        <v>244</v>
      </c>
      <c r="C24" s="525"/>
      <c r="D24" s="525"/>
      <c r="E24" s="525"/>
      <c r="F24" s="526"/>
      <c r="G24" s="527"/>
      <c r="H24" s="159">
        <f>+H18+H21+H23</f>
        <v>438272.39</v>
      </c>
    </row>
    <row r="27" spans="1:8">
      <c r="A27" s="521" t="s">
        <v>219</v>
      </c>
      <c r="B27" s="521"/>
      <c r="C27" s="521"/>
      <c r="D27" s="521"/>
      <c r="E27" s="517" t="s">
        <v>220</v>
      </c>
      <c r="F27" s="517"/>
      <c r="G27" s="517"/>
      <c r="H27" s="517"/>
    </row>
    <row r="28" spans="1:8">
      <c r="E28" s="518" t="s">
        <v>243</v>
      </c>
      <c r="F28" s="518"/>
      <c r="G28" s="518"/>
      <c r="H28" s="518"/>
    </row>
    <row r="31" spans="1:8" ht="30" customHeight="1">
      <c r="A31" s="521" t="s">
        <v>224</v>
      </c>
      <c r="B31" s="521"/>
      <c r="C31" s="521"/>
      <c r="D31" s="521"/>
      <c r="E31" s="517" t="s">
        <v>225</v>
      </c>
      <c r="F31" s="517"/>
      <c r="G31" s="517"/>
      <c r="H31" s="517"/>
    </row>
    <row r="32" spans="1:8">
      <c r="E32" s="518" t="s">
        <v>243</v>
      </c>
      <c r="F32" s="518"/>
      <c r="G32" s="518"/>
      <c r="H32" s="518"/>
    </row>
  </sheetData>
  <mergeCells count="23">
    <mergeCell ref="E27:H27"/>
    <mergeCell ref="E28:H28"/>
    <mergeCell ref="E31:H31"/>
    <mergeCell ref="E32:H32"/>
    <mergeCell ref="A3:H3"/>
    <mergeCell ref="C17:E17"/>
    <mergeCell ref="C18:E18"/>
    <mergeCell ref="A27:D27"/>
    <mergeCell ref="A31:D31"/>
    <mergeCell ref="C16:E16"/>
    <mergeCell ref="C19:E19"/>
    <mergeCell ref="C20:E20"/>
    <mergeCell ref="B21:E21"/>
    <mergeCell ref="C22:E22"/>
    <mergeCell ref="B23:E23"/>
    <mergeCell ref="B24:G24"/>
    <mergeCell ref="A2:H2"/>
    <mergeCell ref="A9:H9"/>
    <mergeCell ref="C11:F11"/>
    <mergeCell ref="A15:H15"/>
    <mergeCell ref="B12:G12"/>
    <mergeCell ref="A14:B14"/>
    <mergeCell ref="A6:H6"/>
  </mergeCells>
  <pageMargins left="0.70866141732283472" right="0.51181102362204722" top="0.74803149606299213" bottom="0.74803149606299213" header="0.31496062992125984" footer="0.31496062992125984"/>
  <pageSetup paperSize="9" orientation="portrait"/>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62B77-FF84-4AE7-A983-2168C1F2CAFA}">
  <dimension ref="A1:O34"/>
  <sheetViews>
    <sheetView zoomScaleNormal="100" workbookViewId="0">
      <selection activeCell="O16" sqref="O16"/>
    </sheetView>
  </sheetViews>
  <sheetFormatPr defaultColWidth="9.140625" defaultRowHeight="12.75"/>
  <cols>
    <col min="1" max="3" width="9.140625" style="240"/>
    <col min="4" max="4" width="16" style="240" customWidth="1"/>
    <col min="5" max="5" width="13.5703125" style="240" customWidth="1"/>
    <col min="6" max="6" width="11.7109375" style="240" customWidth="1"/>
    <col min="7" max="7" width="12.7109375" style="240" customWidth="1"/>
    <col min="8" max="8" width="14.7109375" style="240" customWidth="1"/>
    <col min="9" max="9" width="13.85546875" style="240" customWidth="1"/>
    <col min="10" max="10" width="12.7109375" style="240" customWidth="1"/>
    <col min="11" max="11" width="17.85546875" style="240" customWidth="1"/>
    <col min="12" max="16384" width="9.140625" style="240"/>
  </cols>
  <sheetData>
    <row r="1" spans="1:15" ht="64.5" customHeight="1">
      <c r="I1" s="264"/>
      <c r="J1" s="537" t="s">
        <v>366</v>
      </c>
      <c r="K1" s="537"/>
    </row>
    <row r="2" spans="1:15" ht="21" customHeight="1">
      <c r="A2" s="257"/>
      <c r="B2" s="538" t="s">
        <v>365</v>
      </c>
      <c r="C2" s="538"/>
      <c r="D2" s="538"/>
      <c r="E2" s="538"/>
      <c r="F2" s="538"/>
      <c r="G2" s="538"/>
      <c r="H2" s="538"/>
    </row>
    <row r="3" spans="1:15">
      <c r="B3" s="539" t="s">
        <v>260</v>
      </c>
      <c r="C3" s="539"/>
      <c r="D3" s="539"/>
      <c r="E3" s="539"/>
      <c r="F3" s="539"/>
    </row>
    <row r="5" spans="1:15">
      <c r="B5" s="540" t="s">
        <v>364</v>
      </c>
      <c r="C5" s="540"/>
      <c r="D5" s="540"/>
      <c r="E5" s="540"/>
      <c r="F5" s="540"/>
      <c r="G5" s="540"/>
      <c r="H5" s="540"/>
    </row>
    <row r="6" spans="1:15">
      <c r="B6" s="539" t="s">
        <v>363</v>
      </c>
      <c r="C6" s="539"/>
      <c r="D6" s="539"/>
      <c r="E6" s="539"/>
      <c r="F6" s="539"/>
    </row>
    <row r="7" spans="1:15">
      <c r="A7" s="257"/>
      <c r="B7" s="536"/>
      <c r="C7" s="536"/>
      <c r="D7" s="536"/>
      <c r="E7" s="536"/>
      <c r="F7" s="536"/>
      <c r="G7" s="257"/>
      <c r="H7" s="257"/>
      <c r="I7" s="257"/>
      <c r="J7" s="257"/>
      <c r="K7" s="263"/>
    </row>
    <row r="8" spans="1:15" ht="14.45" customHeight="1">
      <c r="A8" s="262"/>
      <c r="B8" s="262"/>
      <c r="C8" s="262"/>
      <c r="D8" s="262"/>
      <c r="E8" s="262"/>
      <c r="F8" s="262"/>
      <c r="G8" s="262"/>
      <c r="H8" s="262"/>
      <c r="I8" s="262"/>
      <c r="J8" s="541" t="s">
        <v>274</v>
      </c>
      <c r="K8" s="541"/>
    </row>
    <row r="9" spans="1:15" s="260" customFormat="1" ht="15.75">
      <c r="A9" s="542" t="s">
        <v>386</v>
      </c>
      <c r="B9" s="542"/>
      <c r="C9" s="542"/>
      <c r="D9" s="542"/>
      <c r="E9" s="542"/>
      <c r="F9" s="542"/>
      <c r="G9" s="542"/>
      <c r="H9" s="542"/>
      <c r="I9" s="542"/>
      <c r="J9" s="542"/>
      <c r="K9" s="261"/>
    </row>
    <row r="10" spans="1:15" ht="12" customHeight="1">
      <c r="D10" s="259"/>
      <c r="E10" s="259"/>
      <c r="F10" s="259"/>
    </row>
    <row r="11" spans="1:15">
      <c r="D11" s="539"/>
      <c r="E11" s="539"/>
      <c r="F11" s="539"/>
    </row>
    <row r="12" spans="1:15">
      <c r="I12" s="244"/>
      <c r="K12" s="258" t="s">
        <v>362</v>
      </c>
    </row>
    <row r="13" spans="1:15">
      <c r="A13" s="543" t="s">
        <v>361</v>
      </c>
      <c r="B13" s="544"/>
      <c r="C13" s="544"/>
      <c r="D13" s="545"/>
      <c r="E13" s="552" t="s">
        <v>360</v>
      </c>
      <c r="F13" s="555" t="s">
        <v>359</v>
      </c>
      <c r="G13" s="556"/>
      <c r="H13" s="555" t="s">
        <v>358</v>
      </c>
      <c r="I13" s="555" t="s">
        <v>357</v>
      </c>
      <c r="J13" s="555" t="s">
        <v>28</v>
      </c>
      <c r="K13" s="552" t="s">
        <v>356</v>
      </c>
    </row>
    <row r="14" spans="1:15">
      <c r="A14" s="546"/>
      <c r="B14" s="547"/>
      <c r="C14" s="547"/>
      <c r="D14" s="548"/>
      <c r="E14" s="553"/>
      <c r="F14" s="557"/>
      <c r="G14" s="558"/>
      <c r="H14" s="559"/>
      <c r="I14" s="559"/>
      <c r="J14" s="559"/>
      <c r="K14" s="553"/>
      <c r="M14" s="257"/>
    </row>
    <row r="15" spans="1:15">
      <c r="A15" s="546"/>
      <c r="B15" s="547"/>
      <c r="C15" s="547"/>
      <c r="D15" s="548"/>
      <c r="E15" s="553"/>
      <c r="F15" s="563" t="s">
        <v>355</v>
      </c>
      <c r="G15" s="555" t="s">
        <v>354</v>
      </c>
      <c r="H15" s="559"/>
      <c r="I15" s="559"/>
      <c r="J15" s="559"/>
      <c r="K15" s="553"/>
      <c r="N15" s="257"/>
      <c r="O15" s="257"/>
    </row>
    <row r="16" spans="1:15">
      <c r="A16" s="549"/>
      <c r="B16" s="550"/>
      <c r="C16" s="550"/>
      <c r="D16" s="551"/>
      <c r="E16" s="554"/>
      <c r="F16" s="564"/>
      <c r="G16" s="557"/>
      <c r="H16" s="557"/>
      <c r="I16" s="557"/>
      <c r="J16" s="557"/>
      <c r="K16" s="554"/>
    </row>
    <row r="17" spans="1:11" ht="24.75" customHeight="1">
      <c r="A17" s="533" t="s">
        <v>353</v>
      </c>
      <c r="B17" s="534"/>
      <c r="C17" s="534"/>
      <c r="D17" s="535"/>
      <c r="E17" s="251"/>
      <c r="F17" s="253"/>
      <c r="G17" s="249"/>
      <c r="H17" s="255"/>
      <c r="I17" s="255"/>
      <c r="J17" s="246">
        <f>I17</f>
        <v>0</v>
      </c>
      <c r="K17" s="247">
        <f>(E17+H17-I17)</f>
        <v>0</v>
      </c>
    </row>
    <row r="18" spans="1:11" ht="27.6" customHeight="1">
      <c r="A18" s="560" t="s">
        <v>352</v>
      </c>
      <c r="B18" s="561"/>
      <c r="C18" s="561"/>
      <c r="D18" s="562"/>
      <c r="E18" s="251"/>
      <c r="F18" s="253">
        <v>26000</v>
      </c>
      <c r="G18" s="249">
        <v>26000</v>
      </c>
      <c r="H18" s="255">
        <f>16955+150+7170</f>
        <v>24275</v>
      </c>
      <c r="I18" s="255">
        <f>4072.71+7683.89+2411.5+10106.9</f>
        <v>24275</v>
      </c>
      <c r="J18" s="246">
        <f>I18</f>
        <v>24275</v>
      </c>
      <c r="K18" s="247">
        <f>(E18+H18-I18)</f>
        <v>0</v>
      </c>
    </row>
    <row r="19" spans="1:11" ht="28.9" customHeight="1">
      <c r="A19" s="560" t="s">
        <v>351</v>
      </c>
      <c r="B19" s="561"/>
      <c r="C19" s="561"/>
      <c r="D19" s="562"/>
      <c r="E19" s="256"/>
      <c r="F19" s="253">
        <v>800</v>
      </c>
      <c r="G19" s="249">
        <v>800</v>
      </c>
      <c r="H19" s="255"/>
      <c r="I19" s="255"/>
      <c r="J19" s="246">
        <f>I19</f>
        <v>0</v>
      </c>
      <c r="K19" s="247">
        <f>(E19+H19-I19)</f>
        <v>0</v>
      </c>
    </row>
    <row r="20" spans="1:11">
      <c r="A20" s="533" t="s">
        <v>350</v>
      </c>
      <c r="B20" s="534"/>
      <c r="C20" s="534"/>
      <c r="D20" s="535"/>
      <c r="E20" s="251"/>
      <c r="F20" s="253"/>
      <c r="G20" s="249"/>
      <c r="H20" s="249"/>
      <c r="I20" s="249"/>
      <c r="J20" s="246">
        <f>I20</f>
        <v>0</v>
      </c>
      <c r="K20" s="247">
        <f>(E20+H20-I20)</f>
        <v>0</v>
      </c>
    </row>
    <row r="21" spans="1:11">
      <c r="A21" s="533" t="s">
        <v>349</v>
      </c>
      <c r="B21" s="534"/>
      <c r="C21" s="534"/>
      <c r="D21" s="535"/>
      <c r="E21" s="254">
        <f>E22+E23</f>
        <v>0</v>
      </c>
      <c r="F21" s="253"/>
      <c r="G21" s="249"/>
      <c r="H21" s="250">
        <f>H22+H23</f>
        <v>0</v>
      </c>
      <c r="I21" s="250">
        <f>I22+I23</f>
        <v>0</v>
      </c>
      <c r="J21" s="250">
        <f>J22+J23</f>
        <v>0</v>
      </c>
      <c r="K21" s="252">
        <f>K22+K23</f>
        <v>0</v>
      </c>
    </row>
    <row r="22" spans="1:11">
      <c r="A22" s="533" t="s">
        <v>348</v>
      </c>
      <c r="B22" s="534"/>
      <c r="C22" s="534"/>
      <c r="D22" s="535"/>
      <c r="E22" s="251"/>
      <c r="F22" s="247" t="s">
        <v>344</v>
      </c>
      <c r="G22" s="250" t="s">
        <v>344</v>
      </c>
      <c r="H22" s="249"/>
      <c r="I22" s="249"/>
      <c r="J22" s="246">
        <f>I22</f>
        <v>0</v>
      </c>
      <c r="K22" s="247">
        <f>(E22+H22-I22)</f>
        <v>0</v>
      </c>
    </row>
    <row r="23" spans="1:11">
      <c r="A23" s="533" t="s">
        <v>347</v>
      </c>
      <c r="B23" s="534"/>
      <c r="C23" s="534"/>
      <c r="D23" s="535"/>
      <c r="E23" s="251"/>
      <c r="F23" s="247" t="s">
        <v>344</v>
      </c>
      <c r="G23" s="250" t="s">
        <v>344</v>
      </c>
      <c r="H23" s="249"/>
      <c r="I23" s="249"/>
      <c r="J23" s="246">
        <f>I23</f>
        <v>0</v>
      </c>
      <c r="K23" s="247">
        <f>(E23+H23-I23)</f>
        <v>0</v>
      </c>
    </row>
    <row r="24" spans="1:11">
      <c r="A24" s="565" t="s">
        <v>346</v>
      </c>
      <c r="B24" s="566"/>
      <c r="C24" s="566"/>
      <c r="D24" s="567"/>
      <c r="E24" s="248">
        <f>E17+E18+E19+E20+E21</f>
        <v>0</v>
      </c>
      <c r="F24" s="247">
        <f>(F17+F18+F19+F20+F21)</f>
        <v>26800</v>
      </c>
      <c r="G24" s="247">
        <f>(G17+G18+G19+G20+G21)</f>
        <v>26800</v>
      </c>
      <c r="H24" s="246">
        <f>(H17+H18+H19+H20+H21)</f>
        <v>24275</v>
      </c>
      <c r="I24" s="246">
        <f>(I17+I18+I19+I20+I21)</f>
        <v>24275</v>
      </c>
      <c r="J24" s="246">
        <f>(J17+J18+J19+J20+J21)</f>
        <v>24275</v>
      </c>
      <c r="K24" s="245" t="s">
        <v>344</v>
      </c>
    </row>
    <row r="25" spans="1:11">
      <c r="A25" s="565" t="s">
        <v>345</v>
      </c>
      <c r="B25" s="566"/>
      <c r="C25" s="566"/>
      <c r="D25" s="567"/>
      <c r="E25" s="573" t="s">
        <v>344</v>
      </c>
      <c r="F25" s="573" t="s">
        <v>344</v>
      </c>
      <c r="G25" s="574" t="s">
        <v>344</v>
      </c>
      <c r="H25" s="574" t="s">
        <v>344</v>
      </c>
      <c r="I25" s="574" t="s">
        <v>344</v>
      </c>
      <c r="J25" s="574" t="s">
        <v>344</v>
      </c>
      <c r="K25" s="571">
        <f>(K17+K18+K19+K21+K20)</f>
        <v>0</v>
      </c>
    </row>
    <row r="26" spans="1:11">
      <c r="A26" s="568"/>
      <c r="B26" s="569"/>
      <c r="C26" s="569"/>
      <c r="D26" s="570"/>
      <c r="E26" s="572"/>
      <c r="F26" s="572"/>
      <c r="G26" s="575"/>
      <c r="H26" s="575"/>
      <c r="I26" s="575"/>
      <c r="J26" s="575"/>
      <c r="K26" s="572"/>
    </row>
    <row r="27" spans="1:11" ht="16.5" customHeight="1"/>
    <row r="28" spans="1:11">
      <c r="A28" s="240" t="s">
        <v>219</v>
      </c>
      <c r="H28" s="243"/>
      <c r="J28" s="540" t="s">
        <v>220</v>
      </c>
      <c r="K28" s="540"/>
    </row>
    <row r="29" spans="1:11">
      <c r="H29" s="242" t="s">
        <v>222</v>
      </c>
      <c r="J29" s="539"/>
      <c r="K29" s="539"/>
    </row>
    <row r="30" spans="1:11" ht="9" customHeight="1">
      <c r="H30" s="244"/>
      <c r="I30" s="244"/>
      <c r="J30" s="244"/>
      <c r="K30" s="244"/>
    </row>
    <row r="31" spans="1:11" ht="13.5" customHeight="1">
      <c r="A31" s="240" t="s">
        <v>264</v>
      </c>
      <c r="H31" s="243"/>
      <c r="J31" s="540" t="s">
        <v>225</v>
      </c>
      <c r="K31" s="540"/>
    </row>
    <row r="32" spans="1:11" ht="18.75" customHeight="1">
      <c r="H32" s="242" t="s">
        <v>222</v>
      </c>
      <c r="J32" s="539"/>
      <c r="K32" s="539"/>
    </row>
    <row r="33" spans="1:8" ht="14.25" customHeight="1">
      <c r="A33" s="540" t="s">
        <v>343</v>
      </c>
      <c r="B33" s="540"/>
      <c r="C33" s="540"/>
      <c r="D33" s="540"/>
      <c r="E33" s="540"/>
      <c r="F33" s="540"/>
      <c r="G33" s="540"/>
      <c r="H33" s="241"/>
    </row>
    <row r="34" spans="1:8">
      <c r="A34" s="240" t="s">
        <v>342</v>
      </c>
    </row>
  </sheetData>
  <sheetProtection algorithmName="SHA-512" hashValue="Ksl84mFN755+dcJMQwK9su1xlLNL5ZJli/CoZDuLyWdAeQn25k6sqGB7tAPRe8SqJW6UWHQmEK/e+6omHpo22Q==" saltValue="oP2VRXuIBKMmB86rSHM91w==" spinCount="100000" sheet="1" objects="1" scenarios="1"/>
  <protectedRanges>
    <protectedRange algorithmName="SHA-512" hashValue="2ioYzg2oT+slOHIKnxLvcBfzrgmqGAIJveP0T1VK0jymo93HbOnpyEhPYxlrRc8P4QrpfpQPWg8J0hpfMATPZw==" saltValue="6eOds3X0GthiaD/TTIKelA==" spinCount="100000" sqref="E17:J20 H22:J23 E22:E23" name="Diapazonas1"/>
  </protectedRanges>
  <mergeCells count="39">
    <mergeCell ref="J32:K32"/>
    <mergeCell ref="A33:G33"/>
    <mergeCell ref="A23:D23"/>
    <mergeCell ref="A24:D24"/>
    <mergeCell ref="A25:D26"/>
    <mergeCell ref="K25:K26"/>
    <mergeCell ref="F25:F26"/>
    <mergeCell ref="G25:G26"/>
    <mergeCell ref="H25:H26"/>
    <mergeCell ref="E25:E26"/>
    <mergeCell ref="I25:I26"/>
    <mergeCell ref="J25:J26"/>
    <mergeCell ref="J28:K28"/>
    <mergeCell ref="J29:K29"/>
    <mergeCell ref="J31:K31"/>
    <mergeCell ref="I13:I16"/>
    <mergeCell ref="A19:D19"/>
    <mergeCell ref="J13:J16"/>
    <mergeCell ref="K13:K16"/>
    <mergeCell ref="F15:F16"/>
    <mergeCell ref="G15:G16"/>
    <mergeCell ref="A17:D17"/>
    <mergeCell ref="A18:D18"/>
    <mergeCell ref="A21:D21"/>
    <mergeCell ref="A22:D22"/>
    <mergeCell ref="B7:F7"/>
    <mergeCell ref="J1:K1"/>
    <mergeCell ref="B2:H2"/>
    <mergeCell ref="B3:F3"/>
    <mergeCell ref="B5:H5"/>
    <mergeCell ref="B6:F6"/>
    <mergeCell ref="A20:D20"/>
    <mergeCell ref="J8:K8"/>
    <mergeCell ref="A9:J9"/>
    <mergeCell ref="D11:F11"/>
    <mergeCell ref="A13:D16"/>
    <mergeCell ref="E13:E16"/>
    <mergeCell ref="F13:G14"/>
    <mergeCell ref="H13:H16"/>
  </mergeCells>
  <pageMargins left="0.70866141732283461" right="0.70866141732283461" top="0" bottom="0" header="0.31496062992125984" footer="0.31496062992125984"/>
  <pageSetup paperSize="9" scale="90" orientation="landscape" horizontalDpi="200" verticalDpi="2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5767-FB32-497B-B2F5-02A72FCEDEEF}">
  <dimension ref="A1:WVP32"/>
  <sheetViews>
    <sheetView topLeftCell="B1" zoomScaleNormal="100" workbookViewId="0">
      <selection activeCell="L20" sqref="L20"/>
    </sheetView>
  </sheetViews>
  <sheetFormatPr defaultRowHeight="15"/>
  <cols>
    <col min="1" max="1" width="5.7109375" style="265" customWidth="1"/>
    <col min="2" max="2" width="16.7109375" style="265" customWidth="1"/>
    <col min="3" max="3" width="30.28515625" style="266" customWidth="1"/>
    <col min="4" max="4" width="14.5703125" style="266" customWidth="1"/>
    <col min="5" max="5" width="17" style="266" customWidth="1"/>
    <col min="6" max="6" width="14.140625" style="266" customWidth="1"/>
    <col min="7" max="7" width="15.140625" style="265" customWidth="1"/>
    <col min="8" max="8" width="21.5703125" style="265" customWidth="1"/>
    <col min="9" max="256" width="9.140625" style="265"/>
    <col min="257" max="257" width="5.7109375" style="265" customWidth="1"/>
    <col min="258" max="258" width="16.7109375" style="265" customWidth="1"/>
    <col min="259" max="259" width="30.28515625" style="265" customWidth="1"/>
    <col min="260" max="260" width="14.5703125" style="265" customWidth="1"/>
    <col min="261" max="261" width="17" style="265" customWidth="1"/>
    <col min="262" max="262" width="14.140625" style="265" customWidth="1"/>
    <col min="263" max="263" width="15.140625" style="265" customWidth="1"/>
    <col min="264" max="264" width="21.5703125" style="265" customWidth="1"/>
    <col min="265" max="512" width="9.140625" style="265"/>
    <col min="513" max="513" width="5.7109375" style="265" customWidth="1"/>
    <col min="514" max="514" width="16.7109375" style="265" customWidth="1"/>
    <col min="515" max="515" width="30.28515625" style="265" customWidth="1"/>
    <col min="516" max="516" width="14.5703125" style="265" customWidth="1"/>
    <col min="517" max="517" width="17" style="265" customWidth="1"/>
    <col min="518" max="518" width="14.140625" style="265" customWidth="1"/>
    <col min="519" max="519" width="15.140625" style="265" customWidth="1"/>
    <col min="520" max="520" width="21.5703125" style="265" customWidth="1"/>
    <col min="521" max="768" width="9.140625" style="265"/>
    <col min="769" max="769" width="5.7109375" style="265" customWidth="1"/>
    <col min="770" max="770" width="16.7109375" style="265" customWidth="1"/>
    <col min="771" max="771" width="30.28515625" style="265" customWidth="1"/>
    <col min="772" max="772" width="14.5703125" style="265" customWidth="1"/>
    <col min="773" max="773" width="17" style="265" customWidth="1"/>
    <col min="774" max="774" width="14.140625" style="265" customWidth="1"/>
    <col min="775" max="775" width="15.140625" style="265" customWidth="1"/>
    <col min="776" max="776" width="21.5703125" style="265" customWidth="1"/>
    <col min="777" max="1024" width="9.140625" style="265"/>
    <col min="1025" max="1025" width="5.7109375" style="265" customWidth="1"/>
    <col min="1026" max="1026" width="16.7109375" style="265" customWidth="1"/>
    <col min="1027" max="1027" width="30.28515625" style="265" customWidth="1"/>
    <col min="1028" max="1028" width="14.5703125" style="265" customWidth="1"/>
    <col min="1029" max="1029" width="17" style="265" customWidth="1"/>
    <col min="1030" max="1030" width="14.140625" style="265" customWidth="1"/>
    <col min="1031" max="1031" width="15.140625" style="265" customWidth="1"/>
    <col min="1032" max="1032" width="21.5703125" style="265" customWidth="1"/>
    <col min="1033" max="1280" width="9.140625" style="265"/>
    <col min="1281" max="1281" width="5.7109375" style="265" customWidth="1"/>
    <col min="1282" max="1282" width="16.7109375" style="265" customWidth="1"/>
    <col min="1283" max="1283" width="30.28515625" style="265" customWidth="1"/>
    <col min="1284" max="1284" width="14.5703125" style="265" customWidth="1"/>
    <col min="1285" max="1285" width="17" style="265" customWidth="1"/>
    <col min="1286" max="1286" width="14.140625" style="265" customWidth="1"/>
    <col min="1287" max="1287" width="15.140625" style="265" customWidth="1"/>
    <col min="1288" max="1288" width="21.5703125" style="265" customWidth="1"/>
    <col min="1289" max="1536" width="9.140625" style="265"/>
    <col min="1537" max="1537" width="5.7109375" style="265" customWidth="1"/>
    <col min="1538" max="1538" width="16.7109375" style="265" customWidth="1"/>
    <col min="1539" max="1539" width="30.28515625" style="265" customWidth="1"/>
    <col min="1540" max="1540" width="14.5703125" style="265" customWidth="1"/>
    <col min="1541" max="1541" width="17" style="265" customWidth="1"/>
    <col min="1542" max="1542" width="14.140625" style="265" customWidth="1"/>
    <col min="1543" max="1543" width="15.140625" style="265" customWidth="1"/>
    <col min="1544" max="1544" width="21.5703125" style="265" customWidth="1"/>
    <col min="1545" max="1792" width="9.140625" style="265"/>
    <col min="1793" max="1793" width="5.7109375" style="265" customWidth="1"/>
    <col min="1794" max="1794" width="16.7109375" style="265" customWidth="1"/>
    <col min="1795" max="1795" width="30.28515625" style="265" customWidth="1"/>
    <col min="1796" max="1796" width="14.5703125" style="265" customWidth="1"/>
    <col min="1797" max="1797" width="17" style="265" customWidth="1"/>
    <col min="1798" max="1798" width="14.140625" style="265" customWidth="1"/>
    <col min="1799" max="1799" width="15.140625" style="265" customWidth="1"/>
    <col min="1800" max="1800" width="21.5703125" style="265" customWidth="1"/>
    <col min="1801" max="2048" width="9.140625" style="265"/>
    <col min="2049" max="2049" width="5.7109375" style="265" customWidth="1"/>
    <col min="2050" max="2050" width="16.7109375" style="265" customWidth="1"/>
    <col min="2051" max="2051" width="30.28515625" style="265" customWidth="1"/>
    <col min="2052" max="2052" width="14.5703125" style="265" customWidth="1"/>
    <col min="2053" max="2053" width="17" style="265" customWidth="1"/>
    <col min="2054" max="2054" width="14.140625" style="265" customWidth="1"/>
    <col min="2055" max="2055" width="15.140625" style="265" customWidth="1"/>
    <col min="2056" max="2056" width="21.5703125" style="265" customWidth="1"/>
    <col min="2057" max="2304" width="9.140625" style="265"/>
    <col min="2305" max="2305" width="5.7109375" style="265" customWidth="1"/>
    <col min="2306" max="2306" width="16.7109375" style="265" customWidth="1"/>
    <col min="2307" max="2307" width="30.28515625" style="265" customWidth="1"/>
    <col min="2308" max="2308" width="14.5703125" style="265" customWidth="1"/>
    <col min="2309" max="2309" width="17" style="265" customWidth="1"/>
    <col min="2310" max="2310" width="14.140625" style="265" customWidth="1"/>
    <col min="2311" max="2311" width="15.140625" style="265" customWidth="1"/>
    <col min="2312" max="2312" width="21.5703125" style="265" customWidth="1"/>
    <col min="2313" max="2560" width="9.140625" style="265"/>
    <col min="2561" max="2561" width="5.7109375" style="265" customWidth="1"/>
    <col min="2562" max="2562" width="16.7109375" style="265" customWidth="1"/>
    <col min="2563" max="2563" width="30.28515625" style="265" customWidth="1"/>
    <col min="2564" max="2564" width="14.5703125" style="265" customWidth="1"/>
    <col min="2565" max="2565" width="17" style="265" customWidth="1"/>
    <col min="2566" max="2566" width="14.140625" style="265" customWidth="1"/>
    <col min="2567" max="2567" width="15.140625" style="265" customWidth="1"/>
    <col min="2568" max="2568" width="21.5703125" style="265" customWidth="1"/>
    <col min="2569" max="2816" width="9.140625" style="265"/>
    <col min="2817" max="2817" width="5.7109375" style="265" customWidth="1"/>
    <col min="2818" max="2818" width="16.7109375" style="265" customWidth="1"/>
    <col min="2819" max="2819" width="30.28515625" style="265" customWidth="1"/>
    <col min="2820" max="2820" width="14.5703125" style="265" customWidth="1"/>
    <col min="2821" max="2821" width="17" style="265" customWidth="1"/>
    <col min="2822" max="2822" width="14.140625" style="265" customWidth="1"/>
    <col min="2823" max="2823" width="15.140625" style="265" customWidth="1"/>
    <col min="2824" max="2824" width="21.5703125" style="265" customWidth="1"/>
    <col min="2825" max="3072" width="9.140625" style="265"/>
    <col min="3073" max="3073" width="5.7109375" style="265" customWidth="1"/>
    <col min="3074" max="3074" width="16.7109375" style="265" customWidth="1"/>
    <col min="3075" max="3075" width="30.28515625" style="265" customWidth="1"/>
    <col min="3076" max="3076" width="14.5703125" style="265" customWidth="1"/>
    <col min="3077" max="3077" width="17" style="265" customWidth="1"/>
    <col min="3078" max="3078" width="14.140625" style="265" customWidth="1"/>
    <col min="3079" max="3079" width="15.140625" style="265" customWidth="1"/>
    <col min="3080" max="3080" width="21.5703125" style="265" customWidth="1"/>
    <col min="3081" max="3328" width="9.140625" style="265"/>
    <col min="3329" max="3329" width="5.7109375" style="265" customWidth="1"/>
    <col min="3330" max="3330" width="16.7109375" style="265" customWidth="1"/>
    <col min="3331" max="3331" width="30.28515625" style="265" customWidth="1"/>
    <col min="3332" max="3332" width="14.5703125" style="265" customWidth="1"/>
    <col min="3333" max="3333" width="17" style="265" customWidth="1"/>
    <col min="3334" max="3334" width="14.140625" style="265" customWidth="1"/>
    <col min="3335" max="3335" width="15.140625" style="265" customWidth="1"/>
    <col min="3336" max="3336" width="21.5703125" style="265" customWidth="1"/>
    <col min="3337" max="3584" width="9.140625" style="265"/>
    <col min="3585" max="3585" width="5.7109375" style="265" customWidth="1"/>
    <col min="3586" max="3586" width="16.7109375" style="265" customWidth="1"/>
    <col min="3587" max="3587" width="30.28515625" style="265" customWidth="1"/>
    <col min="3588" max="3588" width="14.5703125" style="265" customWidth="1"/>
    <col min="3589" max="3589" width="17" style="265" customWidth="1"/>
    <col min="3590" max="3590" width="14.140625" style="265" customWidth="1"/>
    <col min="3591" max="3591" width="15.140625" style="265" customWidth="1"/>
    <col min="3592" max="3592" width="21.5703125" style="265" customWidth="1"/>
    <col min="3593" max="3840" width="9.140625" style="265"/>
    <col min="3841" max="3841" width="5.7109375" style="265" customWidth="1"/>
    <col min="3842" max="3842" width="16.7109375" style="265" customWidth="1"/>
    <col min="3843" max="3843" width="30.28515625" style="265" customWidth="1"/>
    <col min="3844" max="3844" width="14.5703125" style="265" customWidth="1"/>
    <col min="3845" max="3845" width="17" style="265" customWidth="1"/>
    <col min="3846" max="3846" width="14.140625" style="265" customWidth="1"/>
    <col min="3847" max="3847" width="15.140625" style="265" customWidth="1"/>
    <col min="3848" max="3848" width="21.5703125" style="265" customWidth="1"/>
    <col min="3849" max="4096" width="9.140625" style="265"/>
    <col min="4097" max="4097" width="5.7109375" style="265" customWidth="1"/>
    <col min="4098" max="4098" width="16.7109375" style="265" customWidth="1"/>
    <col min="4099" max="4099" width="30.28515625" style="265" customWidth="1"/>
    <col min="4100" max="4100" width="14.5703125" style="265" customWidth="1"/>
    <col min="4101" max="4101" width="17" style="265" customWidth="1"/>
    <col min="4102" max="4102" width="14.140625" style="265" customWidth="1"/>
    <col min="4103" max="4103" width="15.140625" style="265" customWidth="1"/>
    <col min="4104" max="4104" width="21.5703125" style="265" customWidth="1"/>
    <col min="4105" max="4352" width="9.140625" style="265"/>
    <col min="4353" max="4353" width="5.7109375" style="265" customWidth="1"/>
    <col min="4354" max="4354" width="16.7109375" style="265" customWidth="1"/>
    <col min="4355" max="4355" width="30.28515625" style="265" customWidth="1"/>
    <col min="4356" max="4356" width="14.5703125" style="265" customWidth="1"/>
    <col min="4357" max="4357" width="17" style="265" customWidth="1"/>
    <col min="4358" max="4358" width="14.140625" style="265" customWidth="1"/>
    <col min="4359" max="4359" width="15.140625" style="265" customWidth="1"/>
    <col min="4360" max="4360" width="21.5703125" style="265" customWidth="1"/>
    <col min="4361" max="4608" width="9.140625" style="265"/>
    <col min="4609" max="4609" width="5.7109375" style="265" customWidth="1"/>
    <col min="4610" max="4610" width="16.7109375" style="265" customWidth="1"/>
    <col min="4611" max="4611" width="30.28515625" style="265" customWidth="1"/>
    <col min="4612" max="4612" width="14.5703125" style="265" customWidth="1"/>
    <col min="4613" max="4613" width="17" style="265" customWidth="1"/>
    <col min="4614" max="4614" width="14.140625" style="265" customWidth="1"/>
    <col min="4615" max="4615" width="15.140625" style="265" customWidth="1"/>
    <col min="4616" max="4616" width="21.5703125" style="265" customWidth="1"/>
    <col min="4617" max="4864" width="9.140625" style="265"/>
    <col min="4865" max="4865" width="5.7109375" style="265" customWidth="1"/>
    <col min="4866" max="4866" width="16.7109375" style="265" customWidth="1"/>
    <col min="4867" max="4867" width="30.28515625" style="265" customWidth="1"/>
    <col min="4868" max="4868" width="14.5703125" style="265" customWidth="1"/>
    <col min="4869" max="4869" width="17" style="265" customWidth="1"/>
    <col min="4870" max="4870" width="14.140625" style="265" customWidth="1"/>
    <col min="4871" max="4871" width="15.140625" style="265" customWidth="1"/>
    <col min="4872" max="4872" width="21.5703125" style="265" customWidth="1"/>
    <col min="4873" max="5120" width="9.140625" style="265"/>
    <col min="5121" max="5121" width="5.7109375" style="265" customWidth="1"/>
    <col min="5122" max="5122" width="16.7109375" style="265" customWidth="1"/>
    <col min="5123" max="5123" width="30.28515625" style="265" customWidth="1"/>
    <col min="5124" max="5124" width="14.5703125" style="265" customWidth="1"/>
    <col min="5125" max="5125" width="17" style="265" customWidth="1"/>
    <col min="5126" max="5126" width="14.140625" style="265" customWidth="1"/>
    <col min="5127" max="5127" width="15.140625" style="265" customWidth="1"/>
    <col min="5128" max="5128" width="21.5703125" style="265" customWidth="1"/>
    <col min="5129" max="5376" width="9.140625" style="265"/>
    <col min="5377" max="5377" width="5.7109375" style="265" customWidth="1"/>
    <col min="5378" max="5378" width="16.7109375" style="265" customWidth="1"/>
    <col min="5379" max="5379" width="30.28515625" style="265" customWidth="1"/>
    <col min="5380" max="5380" width="14.5703125" style="265" customWidth="1"/>
    <col min="5381" max="5381" width="17" style="265" customWidth="1"/>
    <col min="5382" max="5382" width="14.140625" style="265" customWidth="1"/>
    <col min="5383" max="5383" width="15.140625" style="265" customWidth="1"/>
    <col min="5384" max="5384" width="21.5703125" style="265" customWidth="1"/>
    <col min="5385" max="5632" width="9.140625" style="265"/>
    <col min="5633" max="5633" width="5.7109375" style="265" customWidth="1"/>
    <col min="5634" max="5634" width="16.7109375" style="265" customWidth="1"/>
    <col min="5635" max="5635" width="30.28515625" style="265" customWidth="1"/>
    <col min="5636" max="5636" width="14.5703125" style="265" customWidth="1"/>
    <col min="5637" max="5637" width="17" style="265" customWidth="1"/>
    <col min="5638" max="5638" width="14.140625" style="265" customWidth="1"/>
    <col min="5639" max="5639" width="15.140625" style="265" customWidth="1"/>
    <col min="5640" max="5640" width="21.5703125" style="265" customWidth="1"/>
    <col min="5641" max="5888" width="9.140625" style="265"/>
    <col min="5889" max="5889" width="5.7109375" style="265" customWidth="1"/>
    <col min="5890" max="5890" width="16.7109375" style="265" customWidth="1"/>
    <col min="5891" max="5891" width="30.28515625" style="265" customWidth="1"/>
    <col min="5892" max="5892" width="14.5703125" style="265" customWidth="1"/>
    <col min="5893" max="5893" width="17" style="265" customWidth="1"/>
    <col min="5894" max="5894" width="14.140625" style="265" customWidth="1"/>
    <col min="5895" max="5895" width="15.140625" style="265" customWidth="1"/>
    <col min="5896" max="5896" width="21.5703125" style="265" customWidth="1"/>
    <col min="5897" max="6144" width="9.140625" style="265"/>
    <col min="6145" max="6145" width="5.7109375" style="265" customWidth="1"/>
    <col min="6146" max="6146" width="16.7109375" style="265" customWidth="1"/>
    <col min="6147" max="6147" width="30.28515625" style="265" customWidth="1"/>
    <col min="6148" max="6148" width="14.5703125" style="265" customWidth="1"/>
    <col min="6149" max="6149" width="17" style="265" customWidth="1"/>
    <col min="6150" max="6150" width="14.140625" style="265" customWidth="1"/>
    <col min="6151" max="6151" width="15.140625" style="265" customWidth="1"/>
    <col min="6152" max="6152" width="21.5703125" style="265" customWidth="1"/>
    <col min="6153" max="6400" width="9.140625" style="265"/>
    <col min="6401" max="6401" width="5.7109375" style="265" customWidth="1"/>
    <col min="6402" max="6402" width="16.7109375" style="265" customWidth="1"/>
    <col min="6403" max="6403" width="30.28515625" style="265" customWidth="1"/>
    <col min="6404" max="6404" width="14.5703125" style="265" customWidth="1"/>
    <col min="6405" max="6405" width="17" style="265" customWidth="1"/>
    <col min="6406" max="6406" width="14.140625" style="265" customWidth="1"/>
    <col min="6407" max="6407" width="15.140625" style="265" customWidth="1"/>
    <col min="6408" max="6408" width="21.5703125" style="265" customWidth="1"/>
    <col min="6409" max="6656" width="9.140625" style="265"/>
    <col min="6657" max="6657" width="5.7109375" style="265" customWidth="1"/>
    <col min="6658" max="6658" width="16.7109375" style="265" customWidth="1"/>
    <col min="6659" max="6659" width="30.28515625" style="265" customWidth="1"/>
    <col min="6660" max="6660" width="14.5703125" style="265" customWidth="1"/>
    <col min="6661" max="6661" width="17" style="265" customWidth="1"/>
    <col min="6662" max="6662" width="14.140625" style="265" customWidth="1"/>
    <col min="6663" max="6663" width="15.140625" style="265" customWidth="1"/>
    <col min="6664" max="6664" width="21.5703125" style="265" customWidth="1"/>
    <col min="6665" max="6912" width="9.140625" style="265"/>
    <col min="6913" max="6913" width="5.7109375" style="265" customWidth="1"/>
    <col min="6914" max="6914" width="16.7109375" style="265" customWidth="1"/>
    <col min="6915" max="6915" width="30.28515625" style="265" customWidth="1"/>
    <col min="6916" max="6916" width="14.5703125" style="265" customWidth="1"/>
    <col min="6917" max="6917" width="17" style="265" customWidth="1"/>
    <col min="6918" max="6918" width="14.140625" style="265" customWidth="1"/>
    <col min="6919" max="6919" width="15.140625" style="265" customWidth="1"/>
    <col min="6920" max="6920" width="21.5703125" style="265" customWidth="1"/>
    <col min="6921" max="7168" width="9.140625" style="265"/>
    <col min="7169" max="7169" width="5.7109375" style="265" customWidth="1"/>
    <col min="7170" max="7170" width="16.7109375" style="265" customWidth="1"/>
    <col min="7171" max="7171" width="30.28515625" style="265" customWidth="1"/>
    <col min="7172" max="7172" width="14.5703125" style="265" customWidth="1"/>
    <col min="7173" max="7173" width="17" style="265" customWidth="1"/>
    <col min="7174" max="7174" width="14.140625" style="265" customWidth="1"/>
    <col min="7175" max="7175" width="15.140625" style="265" customWidth="1"/>
    <col min="7176" max="7176" width="21.5703125" style="265" customWidth="1"/>
    <col min="7177" max="7424" width="9.140625" style="265"/>
    <col min="7425" max="7425" width="5.7109375" style="265" customWidth="1"/>
    <col min="7426" max="7426" width="16.7109375" style="265" customWidth="1"/>
    <col min="7427" max="7427" width="30.28515625" style="265" customWidth="1"/>
    <col min="7428" max="7428" width="14.5703125" style="265" customWidth="1"/>
    <col min="7429" max="7429" width="17" style="265" customWidth="1"/>
    <col min="7430" max="7430" width="14.140625" style="265" customWidth="1"/>
    <col min="7431" max="7431" width="15.140625" style="265" customWidth="1"/>
    <col min="7432" max="7432" width="21.5703125" style="265" customWidth="1"/>
    <col min="7433" max="7680" width="9.140625" style="265"/>
    <col min="7681" max="7681" width="5.7109375" style="265" customWidth="1"/>
    <col min="7682" max="7682" width="16.7109375" style="265" customWidth="1"/>
    <col min="7683" max="7683" width="30.28515625" style="265" customWidth="1"/>
    <col min="7684" max="7684" width="14.5703125" style="265" customWidth="1"/>
    <col min="7685" max="7685" width="17" style="265" customWidth="1"/>
    <col min="7686" max="7686" width="14.140625" style="265" customWidth="1"/>
    <col min="7687" max="7687" width="15.140625" style="265" customWidth="1"/>
    <col min="7688" max="7688" width="21.5703125" style="265" customWidth="1"/>
    <col min="7689" max="7936" width="9.140625" style="265"/>
    <col min="7937" max="7937" width="5.7109375" style="265" customWidth="1"/>
    <col min="7938" max="7938" width="16.7109375" style="265" customWidth="1"/>
    <col min="7939" max="7939" width="30.28515625" style="265" customWidth="1"/>
    <col min="7940" max="7940" width="14.5703125" style="265" customWidth="1"/>
    <col min="7941" max="7941" width="17" style="265" customWidth="1"/>
    <col min="7942" max="7942" width="14.140625" style="265" customWidth="1"/>
    <col min="7943" max="7943" width="15.140625" style="265" customWidth="1"/>
    <col min="7944" max="7944" width="21.5703125" style="265" customWidth="1"/>
    <col min="7945" max="8192" width="9.140625" style="265"/>
    <col min="8193" max="8193" width="5.7109375" style="265" customWidth="1"/>
    <col min="8194" max="8194" width="16.7109375" style="265" customWidth="1"/>
    <col min="8195" max="8195" width="30.28515625" style="265" customWidth="1"/>
    <col min="8196" max="8196" width="14.5703125" style="265" customWidth="1"/>
    <col min="8197" max="8197" width="17" style="265" customWidth="1"/>
    <col min="8198" max="8198" width="14.140625" style="265" customWidth="1"/>
    <col min="8199" max="8199" width="15.140625" style="265" customWidth="1"/>
    <col min="8200" max="8200" width="21.5703125" style="265" customWidth="1"/>
    <col min="8201" max="8448" width="9.140625" style="265"/>
    <col min="8449" max="8449" width="5.7109375" style="265" customWidth="1"/>
    <col min="8450" max="8450" width="16.7109375" style="265" customWidth="1"/>
    <col min="8451" max="8451" width="30.28515625" style="265" customWidth="1"/>
    <col min="8452" max="8452" width="14.5703125" style="265" customWidth="1"/>
    <col min="8453" max="8453" width="17" style="265" customWidth="1"/>
    <col min="8454" max="8454" width="14.140625" style="265" customWidth="1"/>
    <col min="8455" max="8455" width="15.140625" style="265" customWidth="1"/>
    <col min="8456" max="8456" width="21.5703125" style="265" customWidth="1"/>
    <col min="8457" max="8704" width="9.140625" style="265"/>
    <col min="8705" max="8705" width="5.7109375" style="265" customWidth="1"/>
    <col min="8706" max="8706" width="16.7109375" style="265" customWidth="1"/>
    <col min="8707" max="8707" width="30.28515625" style="265" customWidth="1"/>
    <col min="8708" max="8708" width="14.5703125" style="265" customWidth="1"/>
    <col min="8709" max="8709" width="17" style="265" customWidth="1"/>
    <col min="8710" max="8710" width="14.140625" style="265" customWidth="1"/>
    <col min="8711" max="8711" width="15.140625" style="265" customWidth="1"/>
    <col min="8712" max="8712" width="21.5703125" style="265" customWidth="1"/>
    <col min="8713" max="8960" width="9.140625" style="265"/>
    <col min="8961" max="8961" width="5.7109375" style="265" customWidth="1"/>
    <col min="8962" max="8962" width="16.7109375" style="265" customWidth="1"/>
    <col min="8963" max="8963" width="30.28515625" style="265" customWidth="1"/>
    <col min="8964" max="8964" width="14.5703125" style="265" customWidth="1"/>
    <col min="8965" max="8965" width="17" style="265" customWidth="1"/>
    <col min="8966" max="8966" width="14.140625" style="265" customWidth="1"/>
    <col min="8967" max="8967" width="15.140625" style="265" customWidth="1"/>
    <col min="8968" max="8968" width="21.5703125" style="265" customWidth="1"/>
    <col min="8969" max="9216" width="9.140625" style="265"/>
    <col min="9217" max="9217" width="5.7109375" style="265" customWidth="1"/>
    <col min="9218" max="9218" width="16.7109375" style="265" customWidth="1"/>
    <col min="9219" max="9219" width="30.28515625" style="265" customWidth="1"/>
    <col min="9220" max="9220" width="14.5703125" style="265" customWidth="1"/>
    <col min="9221" max="9221" width="17" style="265" customWidth="1"/>
    <col min="9222" max="9222" width="14.140625" style="265" customWidth="1"/>
    <col min="9223" max="9223" width="15.140625" style="265" customWidth="1"/>
    <col min="9224" max="9224" width="21.5703125" style="265" customWidth="1"/>
    <col min="9225" max="9472" width="9.140625" style="265"/>
    <col min="9473" max="9473" width="5.7109375" style="265" customWidth="1"/>
    <col min="9474" max="9474" width="16.7109375" style="265" customWidth="1"/>
    <col min="9475" max="9475" width="30.28515625" style="265" customWidth="1"/>
    <col min="9476" max="9476" width="14.5703125" style="265" customWidth="1"/>
    <col min="9477" max="9477" width="17" style="265" customWidth="1"/>
    <col min="9478" max="9478" width="14.140625" style="265" customWidth="1"/>
    <col min="9479" max="9479" width="15.140625" style="265" customWidth="1"/>
    <col min="9480" max="9480" width="21.5703125" style="265" customWidth="1"/>
    <col min="9481" max="9728" width="9.140625" style="265"/>
    <col min="9729" max="9729" width="5.7109375" style="265" customWidth="1"/>
    <col min="9730" max="9730" width="16.7109375" style="265" customWidth="1"/>
    <col min="9731" max="9731" width="30.28515625" style="265" customWidth="1"/>
    <col min="9732" max="9732" width="14.5703125" style="265" customWidth="1"/>
    <col min="9733" max="9733" width="17" style="265" customWidth="1"/>
    <col min="9734" max="9734" width="14.140625" style="265" customWidth="1"/>
    <col min="9735" max="9735" width="15.140625" style="265" customWidth="1"/>
    <col min="9736" max="9736" width="21.5703125" style="265" customWidth="1"/>
    <col min="9737" max="9984" width="9.140625" style="265"/>
    <col min="9985" max="9985" width="5.7109375" style="265" customWidth="1"/>
    <col min="9986" max="9986" width="16.7109375" style="265" customWidth="1"/>
    <col min="9987" max="9987" width="30.28515625" style="265" customWidth="1"/>
    <col min="9988" max="9988" width="14.5703125" style="265" customWidth="1"/>
    <col min="9989" max="9989" width="17" style="265" customWidth="1"/>
    <col min="9990" max="9990" width="14.140625" style="265" customWidth="1"/>
    <col min="9991" max="9991" width="15.140625" style="265" customWidth="1"/>
    <col min="9992" max="9992" width="21.5703125" style="265" customWidth="1"/>
    <col min="9993" max="10240" width="9.140625" style="265"/>
    <col min="10241" max="10241" width="5.7109375" style="265" customWidth="1"/>
    <col min="10242" max="10242" width="16.7109375" style="265" customWidth="1"/>
    <col min="10243" max="10243" width="30.28515625" style="265" customWidth="1"/>
    <col min="10244" max="10244" width="14.5703125" style="265" customWidth="1"/>
    <col min="10245" max="10245" width="17" style="265" customWidth="1"/>
    <col min="10246" max="10246" width="14.140625" style="265" customWidth="1"/>
    <col min="10247" max="10247" width="15.140625" style="265" customWidth="1"/>
    <col min="10248" max="10248" width="21.5703125" style="265" customWidth="1"/>
    <col min="10249" max="10496" width="9.140625" style="265"/>
    <col min="10497" max="10497" width="5.7109375" style="265" customWidth="1"/>
    <col min="10498" max="10498" width="16.7109375" style="265" customWidth="1"/>
    <col min="10499" max="10499" width="30.28515625" style="265" customWidth="1"/>
    <col min="10500" max="10500" width="14.5703125" style="265" customWidth="1"/>
    <col min="10501" max="10501" width="17" style="265" customWidth="1"/>
    <col min="10502" max="10502" width="14.140625" style="265" customWidth="1"/>
    <col min="10503" max="10503" width="15.140625" style="265" customWidth="1"/>
    <col min="10504" max="10504" width="21.5703125" style="265" customWidth="1"/>
    <col min="10505" max="10752" width="9.140625" style="265"/>
    <col min="10753" max="10753" width="5.7109375" style="265" customWidth="1"/>
    <col min="10754" max="10754" width="16.7109375" style="265" customWidth="1"/>
    <col min="10755" max="10755" width="30.28515625" style="265" customWidth="1"/>
    <col min="10756" max="10756" width="14.5703125" style="265" customWidth="1"/>
    <col min="10757" max="10757" width="17" style="265" customWidth="1"/>
    <col min="10758" max="10758" width="14.140625" style="265" customWidth="1"/>
    <col min="10759" max="10759" width="15.140625" style="265" customWidth="1"/>
    <col min="10760" max="10760" width="21.5703125" style="265" customWidth="1"/>
    <col min="10761" max="11008" width="9.140625" style="265"/>
    <col min="11009" max="11009" width="5.7109375" style="265" customWidth="1"/>
    <col min="11010" max="11010" width="16.7109375" style="265" customWidth="1"/>
    <col min="11011" max="11011" width="30.28515625" style="265" customWidth="1"/>
    <col min="11012" max="11012" width="14.5703125" style="265" customWidth="1"/>
    <col min="11013" max="11013" width="17" style="265" customWidth="1"/>
    <col min="11014" max="11014" width="14.140625" style="265" customWidth="1"/>
    <col min="11015" max="11015" width="15.140625" style="265" customWidth="1"/>
    <col min="11016" max="11016" width="21.5703125" style="265" customWidth="1"/>
    <col min="11017" max="11264" width="9.140625" style="265"/>
    <col min="11265" max="11265" width="5.7109375" style="265" customWidth="1"/>
    <col min="11266" max="11266" width="16.7109375" style="265" customWidth="1"/>
    <col min="11267" max="11267" width="30.28515625" style="265" customWidth="1"/>
    <col min="11268" max="11268" width="14.5703125" style="265" customWidth="1"/>
    <col min="11269" max="11269" width="17" style="265" customWidth="1"/>
    <col min="11270" max="11270" width="14.140625" style="265" customWidth="1"/>
    <col min="11271" max="11271" width="15.140625" style="265" customWidth="1"/>
    <col min="11272" max="11272" width="21.5703125" style="265" customWidth="1"/>
    <col min="11273" max="11520" width="9.140625" style="265"/>
    <col min="11521" max="11521" width="5.7109375" style="265" customWidth="1"/>
    <col min="11522" max="11522" width="16.7109375" style="265" customWidth="1"/>
    <col min="11523" max="11523" width="30.28515625" style="265" customWidth="1"/>
    <col min="11524" max="11524" width="14.5703125" style="265" customWidth="1"/>
    <col min="11525" max="11525" width="17" style="265" customWidth="1"/>
    <col min="11526" max="11526" width="14.140625" style="265" customWidth="1"/>
    <col min="11527" max="11527" width="15.140625" style="265" customWidth="1"/>
    <col min="11528" max="11528" width="21.5703125" style="265" customWidth="1"/>
    <col min="11529" max="11776" width="9.140625" style="265"/>
    <col min="11777" max="11777" width="5.7109375" style="265" customWidth="1"/>
    <col min="11778" max="11778" width="16.7109375" style="265" customWidth="1"/>
    <col min="11779" max="11779" width="30.28515625" style="265" customWidth="1"/>
    <col min="11780" max="11780" width="14.5703125" style="265" customWidth="1"/>
    <col min="11781" max="11781" width="17" style="265" customWidth="1"/>
    <col min="11782" max="11782" width="14.140625" style="265" customWidth="1"/>
    <col min="11783" max="11783" width="15.140625" style="265" customWidth="1"/>
    <col min="11784" max="11784" width="21.5703125" style="265" customWidth="1"/>
    <col min="11785" max="12032" width="9.140625" style="265"/>
    <col min="12033" max="12033" width="5.7109375" style="265" customWidth="1"/>
    <col min="12034" max="12034" width="16.7109375" style="265" customWidth="1"/>
    <col min="12035" max="12035" width="30.28515625" style="265" customWidth="1"/>
    <col min="12036" max="12036" width="14.5703125" style="265" customWidth="1"/>
    <col min="12037" max="12037" width="17" style="265" customWidth="1"/>
    <col min="12038" max="12038" width="14.140625" style="265" customWidth="1"/>
    <col min="12039" max="12039" width="15.140625" style="265" customWidth="1"/>
    <col min="12040" max="12040" width="21.5703125" style="265" customWidth="1"/>
    <col min="12041" max="12288" width="9.140625" style="265"/>
    <col min="12289" max="12289" width="5.7109375" style="265" customWidth="1"/>
    <col min="12290" max="12290" width="16.7109375" style="265" customWidth="1"/>
    <col min="12291" max="12291" width="30.28515625" style="265" customWidth="1"/>
    <col min="12292" max="12292" width="14.5703125" style="265" customWidth="1"/>
    <col min="12293" max="12293" width="17" style="265" customWidth="1"/>
    <col min="12294" max="12294" width="14.140625" style="265" customWidth="1"/>
    <col min="12295" max="12295" width="15.140625" style="265" customWidth="1"/>
    <col min="12296" max="12296" width="21.5703125" style="265" customWidth="1"/>
    <col min="12297" max="12544" width="9.140625" style="265"/>
    <col min="12545" max="12545" width="5.7109375" style="265" customWidth="1"/>
    <col min="12546" max="12546" width="16.7109375" style="265" customWidth="1"/>
    <col min="12547" max="12547" width="30.28515625" style="265" customWidth="1"/>
    <col min="12548" max="12548" width="14.5703125" style="265" customWidth="1"/>
    <col min="12549" max="12549" width="17" style="265" customWidth="1"/>
    <col min="12550" max="12550" width="14.140625" style="265" customWidth="1"/>
    <col min="12551" max="12551" width="15.140625" style="265" customWidth="1"/>
    <col min="12552" max="12552" width="21.5703125" style="265" customWidth="1"/>
    <col min="12553" max="12800" width="9.140625" style="265"/>
    <col min="12801" max="12801" width="5.7109375" style="265" customWidth="1"/>
    <col min="12802" max="12802" width="16.7109375" style="265" customWidth="1"/>
    <col min="12803" max="12803" width="30.28515625" style="265" customWidth="1"/>
    <col min="12804" max="12804" width="14.5703125" style="265" customWidth="1"/>
    <col min="12805" max="12805" width="17" style="265" customWidth="1"/>
    <col min="12806" max="12806" width="14.140625" style="265" customWidth="1"/>
    <col min="12807" max="12807" width="15.140625" style="265" customWidth="1"/>
    <col min="12808" max="12808" width="21.5703125" style="265" customWidth="1"/>
    <col min="12809" max="13056" width="9.140625" style="265"/>
    <col min="13057" max="13057" width="5.7109375" style="265" customWidth="1"/>
    <col min="13058" max="13058" width="16.7109375" style="265" customWidth="1"/>
    <col min="13059" max="13059" width="30.28515625" style="265" customWidth="1"/>
    <col min="13060" max="13060" width="14.5703125" style="265" customWidth="1"/>
    <col min="13061" max="13061" width="17" style="265" customWidth="1"/>
    <col min="13062" max="13062" width="14.140625" style="265" customWidth="1"/>
    <col min="13063" max="13063" width="15.140625" style="265" customWidth="1"/>
    <col min="13064" max="13064" width="21.5703125" style="265" customWidth="1"/>
    <col min="13065" max="13312" width="9.140625" style="265"/>
    <col min="13313" max="13313" width="5.7109375" style="265" customWidth="1"/>
    <col min="13314" max="13314" width="16.7109375" style="265" customWidth="1"/>
    <col min="13315" max="13315" width="30.28515625" style="265" customWidth="1"/>
    <col min="13316" max="13316" width="14.5703125" style="265" customWidth="1"/>
    <col min="13317" max="13317" width="17" style="265" customWidth="1"/>
    <col min="13318" max="13318" width="14.140625" style="265" customWidth="1"/>
    <col min="13319" max="13319" width="15.140625" style="265" customWidth="1"/>
    <col min="13320" max="13320" width="21.5703125" style="265" customWidth="1"/>
    <col min="13321" max="13568" width="9.140625" style="265"/>
    <col min="13569" max="13569" width="5.7109375" style="265" customWidth="1"/>
    <col min="13570" max="13570" width="16.7109375" style="265" customWidth="1"/>
    <col min="13571" max="13571" width="30.28515625" style="265" customWidth="1"/>
    <col min="13572" max="13572" width="14.5703125" style="265" customWidth="1"/>
    <col min="13573" max="13573" width="17" style="265" customWidth="1"/>
    <col min="13574" max="13574" width="14.140625" style="265" customWidth="1"/>
    <col min="13575" max="13575" width="15.140625" style="265" customWidth="1"/>
    <col min="13576" max="13576" width="21.5703125" style="265" customWidth="1"/>
    <col min="13577" max="13824" width="9.140625" style="265"/>
    <col min="13825" max="13825" width="5.7109375" style="265" customWidth="1"/>
    <col min="13826" max="13826" width="16.7109375" style="265" customWidth="1"/>
    <col min="13827" max="13827" width="30.28515625" style="265" customWidth="1"/>
    <col min="13828" max="13828" width="14.5703125" style="265" customWidth="1"/>
    <col min="13829" max="13829" width="17" style="265" customWidth="1"/>
    <col min="13830" max="13830" width="14.140625" style="265" customWidth="1"/>
    <col min="13831" max="13831" width="15.140625" style="265" customWidth="1"/>
    <col min="13832" max="13832" width="21.5703125" style="265" customWidth="1"/>
    <col min="13833" max="14080" width="9.140625" style="265"/>
    <col min="14081" max="14081" width="5.7109375" style="265" customWidth="1"/>
    <col min="14082" max="14082" width="16.7109375" style="265" customWidth="1"/>
    <col min="14083" max="14083" width="30.28515625" style="265" customWidth="1"/>
    <col min="14084" max="14084" width="14.5703125" style="265" customWidth="1"/>
    <col min="14085" max="14085" width="17" style="265" customWidth="1"/>
    <col min="14086" max="14086" width="14.140625" style="265" customWidth="1"/>
    <col min="14087" max="14087" width="15.140625" style="265" customWidth="1"/>
    <col min="14088" max="14088" width="21.5703125" style="265" customWidth="1"/>
    <col min="14089" max="14336" width="9.140625" style="265"/>
    <col min="14337" max="14337" width="5.7109375" style="265" customWidth="1"/>
    <col min="14338" max="14338" width="16.7109375" style="265" customWidth="1"/>
    <col min="14339" max="14339" width="30.28515625" style="265" customWidth="1"/>
    <col min="14340" max="14340" width="14.5703125" style="265" customWidth="1"/>
    <col min="14341" max="14341" width="17" style="265" customWidth="1"/>
    <col min="14342" max="14342" width="14.140625" style="265" customWidth="1"/>
    <col min="14343" max="14343" width="15.140625" style="265" customWidth="1"/>
    <col min="14344" max="14344" width="21.5703125" style="265" customWidth="1"/>
    <col min="14345" max="14592" width="9.140625" style="265"/>
    <col min="14593" max="14593" width="5.7109375" style="265" customWidth="1"/>
    <col min="14594" max="14594" width="16.7109375" style="265" customWidth="1"/>
    <col min="14595" max="14595" width="30.28515625" style="265" customWidth="1"/>
    <col min="14596" max="14596" width="14.5703125" style="265" customWidth="1"/>
    <col min="14597" max="14597" width="17" style="265" customWidth="1"/>
    <col min="14598" max="14598" width="14.140625" style="265" customWidth="1"/>
    <col min="14599" max="14599" width="15.140625" style="265" customWidth="1"/>
    <col min="14600" max="14600" width="21.5703125" style="265" customWidth="1"/>
    <col min="14601" max="14848" width="9.140625" style="265"/>
    <col min="14849" max="14849" width="5.7109375" style="265" customWidth="1"/>
    <col min="14850" max="14850" width="16.7109375" style="265" customWidth="1"/>
    <col min="14851" max="14851" width="30.28515625" style="265" customWidth="1"/>
    <col min="14852" max="14852" width="14.5703125" style="265" customWidth="1"/>
    <col min="14853" max="14853" width="17" style="265" customWidth="1"/>
    <col min="14854" max="14854" width="14.140625" style="265" customWidth="1"/>
    <col min="14855" max="14855" width="15.140625" style="265" customWidth="1"/>
    <col min="14856" max="14856" width="21.5703125" style="265" customWidth="1"/>
    <col min="14857" max="15104" width="9.140625" style="265"/>
    <col min="15105" max="15105" width="5.7109375" style="265" customWidth="1"/>
    <col min="15106" max="15106" width="16.7109375" style="265" customWidth="1"/>
    <col min="15107" max="15107" width="30.28515625" style="265" customWidth="1"/>
    <col min="15108" max="15108" width="14.5703125" style="265" customWidth="1"/>
    <col min="15109" max="15109" width="17" style="265" customWidth="1"/>
    <col min="15110" max="15110" width="14.140625" style="265" customWidth="1"/>
    <col min="15111" max="15111" width="15.140625" style="265" customWidth="1"/>
    <col min="15112" max="15112" width="21.5703125" style="265" customWidth="1"/>
    <col min="15113" max="15360" width="9.140625" style="265"/>
    <col min="15361" max="15361" width="5.7109375" style="265" customWidth="1"/>
    <col min="15362" max="15362" width="16.7109375" style="265" customWidth="1"/>
    <col min="15363" max="15363" width="30.28515625" style="265" customWidth="1"/>
    <col min="15364" max="15364" width="14.5703125" style="265" customWidth="1"/>
    <col min="15365" max="15365" width="17" style="265" customWidth="1"/>
    <col min="15366" max="15366" width="14.140625" style="265" customWidth="1"/>
    <col min="15367" max="15367" width="15.140625" style="265" customWidth="1"/>
    <col min="15368" max="15368" width="21.5703125" style="265" customWidth="1"/>
    <col min="15369" max="15616" width="9.140625" style="265"/>
    <col min="15617" max="15617" width="5.7109375" style="265" customWidth="1"/>
    <col min="15618" max="15618" width="16.7109375" style="265" customWidth="1"/>
    <col min="15619" max="15619" width="30.28515625" style="265" customWidth="1"/>
    <col min="15620" max="15620" width="14.5703125" style="265" customWidth="1"/>
    <col min="15621" max="15621" width="17" style="265" customWidth="1"/>
    <col min="15622" max="15622" width="14.140625" style="265" customWidth="1"/>
    <col min="15623" max="15623" width="15.140625" style="265" customWidth="1"/>
    <col min="15624" max="15624" width="21.5703125" style="265" customWidth="1"/>
    <col min="15625" max="15872" width="9.140625" style="265"/>
    <col min="15873" max="15873" width="5.7109375" style="265" customWidth="1"/>
    <col min="15874" max="15874" width="16.7109375" style="265" customWidth="1"/>
    <col min="15875" max="15875" width="30.28515625" style="265" customWidth="1"/>
    <col min="15876" max="15876" width="14.5703125" style="265" customWidth="1"/>
    <col min="15877" max="15877" width="17" style="265" customWidth="1"/>
    <col min="15878" max="15878" width="14.140625" style="265" customWidth="1"/>
    <col min="15879" max="15879" width="15.140625" style="265" customWidth="1"/>
    <col min="15880" max="15880" width="21.5703125" style="265" customWidth="1"/>
    <col min="15881" max="16128" width="9.140625" style="265"/>
    <col min="16129" max="16129" width="5.7109375" style="265" customWidth="1"/>
    <col min="16130" max="16130" width="16.7109375" style="265" customWidth="1"/>
    <col min="16131" max="16131" width="30.28515625" style="265" customWidth="1"/>
    <col min="16132" max="16132" width="14.5703125" style="265" customWidth="1"/>
    <col min="16133" max="16133" width="17" style="265" customWidth="1"/>
    <col min="16134" max="16134" width="14.140625" style="265" customWidth="1"/>
    <col min="16135" max="16135" width="15.140625" style="265" customWidth="1"/>
    <col min="16136" max="16136" width="21.5703125" style="265" customWidth="1"/>
    <col min="16137" max="16384" width="9.140625" style="265"/>
  </cols>
  <sheetData>
    <row r="1" spans="2:10" ht="12" customHeight="1">
      <c r="B1" s="267"/>
      <c r="C1" s="211"/>
      <c r="D1" s="211"/>
      <c r="E1" s="211"/>
      <c r="F1" s="211"/>
      <c r="G1" s="267"/>
      <c r="H1" s="297" t="s">
        <v>385</v>
      </c>
      <c r="I1" s="267"/>
      <c r="J1" s="267"/>
    </row>
    <row r="2" spans="2:10" ht="12" customHeight="1">
      <c r="B2" s="267"/>
      <c r="C2" s="211"/>
      <c r="D2" s="296"/>
      <c r="E2" s="296"/>
      <c r="F2" s="577" t="s">
        <v>384</v>
      </c>
      <c r="G2" s="578"/>
      <c r="H2" s="578"/>
      <c r="I2" s="267"/>
      <c r="J2" s="267"/>
    </row>
    <row r="3" spans="2:10" ht="12" customHeight="1">
      <c r="B3" s="267"/>
      <c r="C3" s="211"/>
      <c r="D3" s="296"/>
      <c r="E3" s="296"/>
      <c r="F3" s="577" t="s">
        <v>383</v>
      </c>
      <c r="G3" s="578"/>
      <c r="H3" s="578"/>
      <c r="I3" s="267"/>
      <c r="J3" s="267"/>
    </row>
    <row r="4" spans="2:10" ht="12" customHeight="1">
      <c r="B4" s="267"/>
      <c r="C4" s="211"/>
      <c r="D4" s="296"/>
      <c r="E4" s="296"/>
      <c r="F4" s="577" t="s">
        <v>382</v>
      </c>
      <c r="G4" s="578"/>
      <c r="H4" s="578"/>
      <c r="I4" s="267"/>
      <c r="J4" s="267"/>
    </row>
    <row r="5" spans="2:10" ht="12" customHeight="1">
      <c r="B5" s="267"/>
      <c r="C5" s="211"/>
      <c r="D5" s="296"/>
      <c r="E5" s="296"/>
      <c r="F5" s="296" t="s">
        <v>381</v>
      </c>
      <c r="G5" s="296"/>
      <c r="H5" s="296"/>
      <c r="I5" s="267"/>
      <c r="J5" s="267"/>
    </row>
    <row r="6" spans="2:10" ht="12" customHeight="1">
      <c r="B6" s="267"/>
      <c r="C6" s="211"/>
      <c r="D6" s="296"/>
      <c r="E6" s="296"/>
      <c r="F6" s="296"/>
      <c r="G6" s="296"/>
      <c r="H6" s="296"/>
      <c r="I6" s="267"/>
      <c r="J6" s="267"/>
    </row>
    <row r="7" spans="2:10" ht="15.75" customHeight="1">
      <c r="B7" s="267"/>
      <c r="C7" s="267"/>
      <c r="D7" s="270" t="s">
        <v>380</v>
      </c>
      <c r="E7" s="270"/>
      <c r="F7" s="270"/>
      <c r="G7" s="267"/>
      <c r="H7" s="295">
        <v>195174984</v>
      </c>
      <c r="I7" s="267"/>
      <c r="J7" s="267"/>
    </row>
    <row r="8" spans="2:10" ht="19.5" customHeight="1">
      <c r="B8" s="267"/>
      <c r="C8" s="579"/>
      <c r="D8" s="579"/>
      <c r="E8" s="579"/>
      <c r="F8" s="579"/>
      <c r="G8" s="579"/>
      <c r="H8" s="579"/>
      <c r="I8" s="267"/>
      <c r="J8" s="267"/>
    </row>
    <row r="9" spans="2:10" ht="18.75" customHeight="1">
      <c r="B9" s="580" t="s">
        <v>387</v>
      </c>
      <c r="C9" s="580"/>
      <c r="D9" s="580"/>
      <c r="E9" s="580"/>
      <c r="F9" s="580"/>
      <c r="G9" s="580"/>
      <c r="H9" s="580"/>
      <c r="I9" s="267"/>
      <c r="J9" s="267"/>
    </row>
    <row r="10" spans="2:10" ht="28.5" customHeight="1">
      <c r="B10" s="267"/>
      <c r="C10" s="236"/>
      <c r="D10" s="236"/>
      <c r="E10" s="294" t="s">
        <v>388</v>
      </c>
      <c r="F10" s="294"/>
      <c r="G10" s="267"/>
      <c r="H10" s="267"/>
      <c r="I10" s="267"/>
      <c r="J10" s="267"/>
    </row>
    <row r="11" spans="2:10" ht="12.75">
      <c r="B11" s="267"/>
      <c r="C11" s="236"/>
      <c r="D11" s="576"/>
      <c r="E11" s="576"/>
      <c r="F11" s="267"/>
      <c r="G11" s="267"/>
      <c r="H11" s="267"/>
      <c r="I11" s="267"/>
      <c r="J11" s="267"/>
    </row>
    <row r="12" spans="2:10" ht="12.75">
      <c r="B12" s="267"/>
      <c r="C12" s="236"/>
      <c r="D12" s="267"/>
      <c r="E12" s="293" t="s">
        <v>379</v>
      </c>
      <c r="F12" s="292"/>
      <c r="G12" s="267"/>
      <c r="H12" s="267"/>
      <c r="I12" s="267"/>
      <c r="J12" s="267"/>
    </row>
    <row r="13" spans="2:10" ht="12.75">
      <c r="B13" s="267"/>
      <c r="C13" s="267"/>
      <c r="D13" s="267"/>
      <c r="E13" s="291"/>
      <c r="F13" s="291"/>
      <c r="G13" s="267"/>
      <c r="H13" s="267"/>
      <c r="I13" s="267"/>
      <c r="J13" s="267"/>
    </row>
    <row r="14" spans="2:10" ht="17.25" customHeight="1">
      <c r="B14" s="290"/>
      <c r="C14" s="211"/>
      <c r="D14" s="211"/>
      <c r="E14" s="211"/>
      <c r="F14" s="211"/>
      <c r="G14" s="267"/>
      <c r="H14" s="289" t="s">
        <v>362</v>
      </c>
      <c r="I14" s="267"/>
      <c r="J14" s="267"/>
    </row>
    <row r="15" spans="2:10" ht="22.5" customHeight="1">
      <c r="B15" s="581" t="s">
        <v>378</v>
      </c>
      <c r="C15" s="581" t="s">
        <v>377</v>
      </c>
      <c r="D15" s="583" t="s">
        <v>376</v>
      </c>
      <c r="E15" s="584"/>
      <c r="F15" s="584"/>
      <c r="G15" s="584"/>
      <c r="H15" s="585"/>
      <c r="I15" s="267"/>
      <c r="J15" s="267"/>
    </row>
    <row r="16" spans="2:10" ht="21" hidden="1" customHeight="1">
      <c r="B16" s="582"/>
      <c r="C16" s="582"/>
      <c r="D16" s="288"/>
      <c r="E16" s="287"/>
      <c r="F16" s="287"/>
      <c r="G16" s="287"/>
      <c r="H16" s="286"/>
      <c r="I16" s="267"/>
      <c r="J16" s="267"/>
    </row>
    <row r="17" spans="1:16136" ht="12.75" hidden="1" customHeight="1">
      <c r="B17" s="582"/>
      <c r="C17" s="582"/>
      <c r="D17" s="581" t="s">
        <v>375</v>
      </c>
      <c r="E17" s="581" t="s">
        <v>374</v>
      </c>
      <c r="F17" s="587" t="s">
        <v>373</v>
      </c>
      <c r="G17" s="581" t="s">
        <v>372</v>
      </c>
      <c r="H17" s="581" t="s">
        <v>371</v>
      </c>
      <c r="I17" s="267"/>
      <c r="J17" s="267"/>
    </row>
    <row r="18" spans="1:16136" ht="47.25" customHeight="1">
      <c r="B18" s="582"/>
      <c r="C18" s="582"/>
      <c r="D18" s="586"/>
      <c r="E18" s="586"/>
      <c r="F18" s="588"/>
      <c r="G18" s="586"/>
      <c r="H18" s="586"/>
      <c r="I18" s="267"/>
      <c r="J18" s="267"/>
    </row>
    <row r="19" spans="1:16136" ht="11.25" customHeight="1">
      <c r="B19" s="284">
        <v>1</v>
      </c>
      <c r="C19" s="285">
        <v>2</v>
      </c>
      <c r="D19" s="284">
        <v>3</v>
      </c>
      <c r="E19" s="284">
        <v>4</v>
      </c>
      <c r="F19" s="284">
        <v>5</v>
      </c>
      <c r="G19" s="284">
        <v>6</v>
      </c>
      <c r="H19" s="284">
        <v>7</v>
      </c>
      <c r="I19" s="267"/>
      <c r="J19" s="267"/>
    </row>
    <row r="20" spans="1:16136" ht="29.25" customHeight="1">
      <c r="B20" s="279">
        <v>741</v>
      </c>
      <c r="C20" s="283" t="s">
        <v>370</v>
      </c>
      <c r="D20" s="282">
        <v>2936.9</v>
      </c>
      <c r="E20" s="281">
        <v>7170</v>
      </c>
      <c r="F20" s="281">
        <v>10106.9</v>
      </c>
      <c r="G20" s="281">
        <v>0</v>
      </c>
      <c r="H20" s="281">
        <f>SUM(D20+E20-F20)</f>
        <v>0</v>
      </c>
      <c r="I20" s="267"/>
      <c r="J20" s="267"/>
    </row>
    <row r="21" spans="1:16136" ht="14.45" customHeight="1">
      <c r="B21" s="279"/>
      <c r="C21" s="280"/>
      <c r="D21" s="278"/>
      <c r="E21" s="277"/>
      <c r="F21" s="277"/>
      <c r="G21" s="277"/>
      <c r="H21" s="221"/>
      <c r="I21" s="267"/>
      <c r="J21" s="267"/>
    </row>
    <row r="22" spans="1:16136" ht="14.45" customHeight="1">
      <c r="B22" s="279"/>
      <c r="C22" s="279"/>
      <c r="D22" s="278"/>
      <c r="E22" s="277"/>
      <c r="F22" s="277"/>
      <c r="G22" s="277"/>
      <c r="H22" s="221"/>
      <c r="I22" s="267"/>
      <c r="J22" s="267"/>
    </row>
    <row r="23" spans="1:16136" ht="14.45" customHeight="1">
      <c r="B23" s="276"/>
      <c r="C23" s="275" t="s">
        <v>369</v>
      </c>
      <c r="D23" s="274">
        <f>SUM(D20:D22)</f>
        <v>2936.9</v>
      </c>
      <c r="E23" s="274">
        <f>SUM(E20:E22)</f>
        <v>7170</v>
      </c>
      <c r="F23" s="274">
        <f>SUM(F20:F22)</f>
        <v>10106.9</v>
      </c>
      <c r="G23" s="274">
        <v>0</v>
      </c>
      <c r="H23" s="274">
        <f>SUM(H20:H21)</f>
        <v>0</v>
      </c>
      <c r="I23" s="267"/>
      <c r="J23" s="267"/>
    </row>
    <row r="24" spans="1:16136">
      <c r="B24" s="267"/>
      <c r="C24" s="211"/>
      <c r="D24" s="211"/>
      <c r="E24" s="211"/>
      <c r="F24" s="211"/>
      <c r="G24" s="267"/>
      <c r="H24" s="267"/>
      <c r="I24" s="267"/>
      <c r="J24" s="267"/>
      <c r="K24" s="273"/>
      <c r="L24" s="273"/>
    </row>
    <row r="25" spans="1:16136" ht="12.75">
      <c r="B25" s="267"/>
      <c r="C25" s="267"/>
      <c r="D25" s="267"/>
      <c r="E25" s="267"/>
      <c r="F25" s="267"/>
      <c r="G25" s="267"/>
      <c r="H25" s="267"/>
      <c r="I25" s="267"/>
      <c r="J25" s="267"/>
    </row>
    <row r="26" spans="1:16136" ht="15.75">
      <c r="B26" s="591" t="s">
        <v>219</v>
      </c>
      <c r="C26" s="591"/>
      <c r="D26" s="272"/>
      <c r="E26" s="270"/>
      <c r="F26" s="267"/>
      <c r="G26" s="591" t="s">
        <v>220</v>
      </c>
      <c r="H26" s="591"/>
      <c r="I26" s="267"/>
      <c r="J26" s="267"/>
    </row>
    <row r="27" spans="1:16136" ht="19.5" customHeight="1">
      <c r="B27" s="589" t="s">
        <v>368</v>
      </c>
      <c r="C27" s="589"/>
      <c r="D27" s="271"/>
      <c r="E27" s="268" t="s">
        <v>222</v>
      </c>
      <c r="F27" s="268"/>
      <c r="G27" s="590" t="s">
        <v>223</v>
      </c>
      <c r="H27" s="590"/>
      <c r="I27" s="267"/>
      <c r="J27" s="267"/>
    </row>
    <row r="28" spans="1:16136" ht="29.25" customHeight="1">
      <c r="B28" s="592" t="s">
        <v>264</v>
      </c>
      <c r="C28" s="592"/>
      <c r="D28" s="267"/>
      <c r="E28" s="270"/>
      <c r="F28" s="267"/>
      <c r="G28" s="593" t="s">
        <v>225</v>
      </c>
      <c r="H28" s="593"/>
      <c r="I28" s="267"/>
      <c r="J28" s="267"/>
    </row>
    <row r="29" spans="1:16136" ht="33.75" customHeight="1">
      <c r="B29" s="589" t="s">
        <v>367</v>
      </c>
      <c r="C29" s="589"/>
      <c r="D29" s="269"/>
      <c r="E29" s="268" t="s">
        <v>222</v>
      </c>
      <c r="F29" s="268"/>
      <c r="G29" s="590" t="s">
        <v>223</v>
      </c>
      <c r="H29" s="590"/>
      <c r="I29" s="267"/>
      <c r="J29" s="267"/>
    </row>
    <row r="30" spans="1:16136">
      <c r="B30" s="267"/>
      <c r="C30" s="211"/>
      <c r="D30" s="211"/>
      <c r="E30" s="211"/>
      <c r="F30" s="211"/>
      <c r="G30" s="267"/>
      <c r="H30" s="267"/>
      <c r="I30" s="267"/>
      <c r="J30" s="267"/>
    </row>
    <row r="32" spans="1:16136" s="266" customFormat="1">
      <c r="A32" s="265"/>
      <c r="B32" s="267" t="s">
        <v>284</v>
      </c>
      <c r="C32" s="211"/>
      <c r="D32" s="211"/>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265"/>
      <c r="AL32" s="265"/>
      <c r="AM32" s="265"/>
      <c r="AN32" s="265"/>
      <c r="AO32" s="265"/>
      <c r="AP32" s="265"/>
      <c r="AQ32" s="265"/>
      <c r="AR32" s="265"/>
      <c r="AS32" s="265"/>
      <c r="AT32" s="265"/>
      <c r="AU32" s="265"/>
      <c r="AV32" s="265"/>
      <c r="AW32" s="265"/>
      <c r="AX32" s="265"/>
      <c r="AY32" s="265"/>
      <c r="AZ32" s="265"/>
      <c r="BA32" s="265"/>
      <c r="BB32" s="265"/>
      <c r="BC32" s="265"/>
      <c r="BD32" s="265"/>
      <c r="BE32" s="265"/>
      <c r="BF32" s="265"/>
      <c r="BG32" s="265"/>
      <c r="BH32" s="265"/>
      <c r="BI32" s="265"/>
      <c r="BJ32" s="265"/>
      <c r="BK32" s="265"/>
      <c r="BL32" s="265"/>
      <c r="BM32" s="265"/>
      <c r="BN32" s="265"/>
      <c r="BO32" s="265"/>
      <c r="BP32" s="265"/>
      <c r="BQ32" s="265"/>
      <c r="BR32" s="265"/>
      <c r="BS32" s="265"/>
      <c r="BT32" s="265"/>
      <c r="BU32" s="265"/>
      <c r="BV32" s="265"/>
      <c r="BW32" s="265"/>
      <c r="BX32" s="265"/>
      <c r="BY32" s="265"/>
      <c r="BZ32" s="265"/>
      <c r="CA32" s="265"/>
      <c r="CB32" s="265"/>
      <c r="CC32" s="265"/>
      <c r="CD32" s="265"/>
      <c r="CE32" s="265"/>
      <c r="CF32" s="265"/>
      <c r="CG32" s="265"/>
      <c r="CH32" s="265"/>
      <c r="CI32" s="265"/>
      <c r="CJ32" s="265"/>
      <c r="CK32" s="265"/>
      <c r="CL32" s="265"/>
      <c r="CM32" s="265"/>
      <c r="CN32" s="265"/>
      <c r="CO32" s="265"/>
      <c r="CP32" s="265"/>
      <c r="CQ32" s="265"/>
      <c r="CR32" s="265"/>
      <c r="CS32" s="265"/>
      <c r="CT32" s="265"/>
      <c r="CU32" s="265"/>
      <c r="CV32" s="265"/>
      <c r="CW32" s="265"/>
      <c r="CX32" s="265"/>
      <c r="CY32" s="265"/>
      <c r="CZ32" s="265"/>
      <c r="DA32" s="265"/>
      <c r="DB32" s="265"/>
      <c r="DC32" s="265"/>
      <c r="DD32" s="265"/>
      <c r="DE32" s="265"/>
      <c r="DF32" s="265"/>
      <c r="DG32" s="265"/>
      <c r="DH32" s="265"/>
      <c r="DI32" s="265"/>
      <c r="DJ32" s="265"/>
      <c r="DK32" s="265"/>
      <c r="DL32" s="265"/>
      <c r="DM32" s="265"/>
      <c r="DN32" s="265"/>
      <c r="DO32" s="265"/>
      <c r="DP32" s="265"/>
      <c r="DQ32" s="265"/>
      <c r="DR32" s="265"/>
      <c r="DS32" s="265"/>
      <c r="DT32" s="265"/>
      <c r="DU32" s="265"/>
      <c r="DV32" s="265"/>
      <c r="DW32" s="265"/>
      <c r="DX32" s="265"/>
      <c r="DY32" s="265"/>
      <c r="DZ32" s="265"/>
      <c r="EA32" s="265"/>
      <c r="EB32" s="265"/>
      <c r="EC32" s="265"/>
      <c r="ED32" s="265"/>
      <c r="EE32" s="265"/>
      <c r="EF32" s="265"/>
      <c r="EG32" s="265"/>
      <c r="EH32" s="265"/>
      <c r="EI32" s="265"/>
      <c r="EJ32" s="265"/>
      <c r="EK32" s="265"/>
      <c r="EL32" s="265"/>
      <c r="EM32" s="265"/>
      <c r="EN32" s="265"/>
      <c r="EO32" s="265"/>
      <c r="EP32" s="265"/>
      <c r="EQ32" s="265"/>
      <c r="ER32" s="265"/>
      <c r="ES32" s="265"/>
      <c r="ET32" s="265"/>
      <c r="EU32" s="265"/>
      <c r="EV32" s="265"/>
      <c r="EW32" s="265"/>
      <c r="EX32" s="265"/>
      <c r="EY32" s="265"/>
      <c r="EZ32" s="265"/>
      <c r="FA32" s="265"/>
      <c r="FB32" s="265"/>
      <c r="FC32" s="265"/>
      <c r="FD32" s="265"/>
      <c r="FE32" s="265"/>
      <c r="FF32" s="265"/>
      <c r="FG32" s="265"/>
      <c r="FH32" s="265"/>
      <c r="FI32" s="265"/>
      <c r="FJ32" s="265"/>
      <c r="FK32" s="265"/>
      <c r="FL32" s="265"/>
      <c r="FM32" s="265"/>
      <c r="FN32" s="265"/>
      <c r="FO32" s="265"/>
      <c r="FP32" s="265"/>
      <c r="FQ32" s="265"/>
      <c r="FR32" s="265"/>
      <c r="FS32" s="265"/>
      <c r="FT32" s="265"/>
      <c r="FU32" s="265"/>
      <c r="FV32" s="265"/>
      <c r="FW32" s="265"/>
      <c r="FX32" s="265"/>
      <c r="FY32" s="265"/>
      <c r="FZ32" s="265"/>
      <c r="GA32" s="265"/>
      <c r="GB32" s="265"/>
      <c r="GC32" s="265"/>
      <c r="GD32" s="265"/>
      <c r="GE32" s="265"/>
      <c r="GF32" s="265"/>
      <c r="GG32" s="265"/>
      <c r="GH32" s="265"/>
      <c r="GI32" s="265"/>
      <c r="GJ32" s="265"/>
      <c r="GK32" s="265"/>
      <c r="GL32" s="265"/>
      <c r="GM32" s="265"/>
      <c r="GN32" s="265"/>
      <c r="GO32" s="265"/>
      <c r="GP32" s="265"/>
      <c r="GQ32" s="265"/>
      <c r="GR32" s="265"/>
      <c r="GS32" s="265"/>
      <c r="GT32" s="265"/>
      <c r="GU32" s="265"/>
      <c r="GV32" s="265"/>
      <c r="GW32" s="265"/>
      <c r="GX32" s="265"/>
      <c r="GY32" s="265"/>
      <c r="GZ32" s="265"/>
      <c r="HA32" s="265"/>
      <c r="HB32" s="265"/>
      <c r="HC32" s="265"/>
      <c r="HD32" s="265"/>
      <c r="HE32" s="265"/>
      <c r="HF32" s="265"/>
      <c r="HG32" s="265"/>
      <c r="HH32" s="265"/>
      <c r="HI32" s="265"/>
      <c r="HJ32" s="265"/>
      <c r="HK32" s="265"/>
      <c r="HL32" s="265"/>
      <c r="HM32" s="265"/>
      <c r="HN32" s="265"/>
      <c r="HO32" s="265"/>
      <c r="HP32" s="265"/>
      <c r="HQ32" s="265"/>
      <c r="HR32" s="265"/>
      <c r="HS32" s="265"/>
      <c r="HT32" s="265"/>
      <c r="HU32" s="265"/>
      <c r="HV32" s="265"/>
      <c r="HW32" s="265"/>
      <c r="HX32" s="265"/>
      <c r="HY32" s="265"/>
      <c r="HZ32" s="265"/>
      <c r="IA32" s="265"/>
      <c r="IB32" s="265"/>
      <c r="IC32" s="265"/>
      <c r="ID32" s="265"/>
      <c r="IE32" s="265"/>
      <c r="IF32" s="265"/>
      <c r="IG32" s="265"/>
      <c r="IH32" s="265"/>
      <c r="II32" s="265"/>
      <c r="IJ32" s="265"/>
      <c r="IK32" s="265"/>
      <c r="IL32" s="265"/>
      <c r="IM32" s="265"/>
      <c r="IN32" s="265"/>
      <c r="IO32" s="265"/>
      <c r="IP32" s="265"/>
      <c r="IQ32" s="265"/>
      <c r="IR32" s="265"/>
      <c r="IS32" s="265"/>
      <c r="IT32" s="265"/>
      <c r="IU32" s="265"/>
      <c r="IV32" s="265"/>
      <c r="IW32" s="265"/>
      <c r="IX32" s="265"/>
      <c r="IY32" s="265"/>
      <c r="IZ32" s="265"/>
      <c r="JA32" s="265"/>
      <c r="JB32" s="265"/>
      <c r="JC32" s="265"/>
      <c r="JD32" s="265"/>
      <c r="JE32" s="265"/>
      <c r="JF32" s="265"/>
      <c r="JG32" s="265"/>
      <c r="JH32" s="265"/>
      <c r="JI32" s="265"/>
      <c r="JJ32" s="265"/>
      <c r="JK32" s="265"/>
      <c r="JL32" s="265"/>
      <c r="JM32" s="265"/>
      <c r="JN32" s="265"/>
      <c r="JO32" s="265"/>
      <c r="JP32" s="265"/>
      <c r="JQ32" s="265"/>
      <c r="JR32" s="265"/>
      <c r="JS32" s="265"/>
      <c r="JT32" s="265"/>
      <c r="JU32" s="265"/>
      <c r="JV32" s="265"/>
      <c r="JW32" s="265"/>
      <c r="JX32" s="265"/>
      <c r="JY32" s="265"/>
      <c r="JZ32" s="265"/>
      <c r="KA32" s="265"/>
      <c r="KB32" s="265"/>
      <c r="KC32" s="265"/>
      <c r="KD32" s="265"/>
      <c r="KE32" s="265"/>
      <c r="KF32" s="265"/>
      <c r="KG32" s="265"/>
      <c r="KH32" s="265"/>
      <c r="KI32" s="265"/>
      <c r="KJ32" s="265"/>
      <c r="KK32" s="265"/>
      <c r="KL32" s="265"/>
      <c r="KM32" s="265"/>
      <c r="KN32" s="265"/>
      <c r="KO32" s="265"/>
      <c r="KP32" s="265"/>
      <c r="KQ32" s="265"/>
      <c r="KR32" s="265"/>
      <c r="KS32" s="265"/>
      <c r="KT32" s="265"/>
      <c r="KU32" s="265"/>
      <c r="KV32" s="265"/>
      <c r="KW32" s="265"/>
      <c r="KX32" s="265"/>
      <c r="KY32" s="265"/>
      <c r="KZ32" s="265"/>
      <c r="LA32" s="265"/>
      <c r="LB32" s="265"/>
      <c r="LC32" s="265"/>
      <c r="LD32" s="265"/>
      <c r="LE32" s="265"/>
      <c r="LF32" s="265"/>
      <c r="LG32" s="265"/>
      <c r="LH32" s="265"/>
      <c r="LI32" s="265"/>
      <c r="LJ32" s="265"/>
      <c r="LK32" s="265"/>
      <c r="LL32" s="265"/>
      <c r="LM32" s="265"/>
      <c r="LN32" s="265"/>
      <c r="LO32" s="265"/>
      <c r="LP32" s="265"/>
      <c r="LQ32" s="265"/>
      <c r="LR32" s="265"/>
      <c r="LS32" s="265"/>
      <c r="LT32" s="265"/>
      <c r="LU32" s="265"/>
      <c r="LV32" s="265"/>
      <c r="LW32" s="265"/>
      <c r="LX32" s="265"/>
      <c r="LY32" s="265"/>
      <c r="LZ32" s="265"/>
      <c r="MA32" s="265"/>
      <c r="MB32" s="265"/>
      <c r="MC32" s="265"/>
      <c r="MD32" s="265"/>
      <c r="ME32" s="265"/>
      <c r="MF32" s="265"/>
      <c r="MG32" s="265"/>
      <c r="MH32" s="265"/>
      <c r="MI32" s="265"/>
      <c r="MJ32" s="265"/>
      <c r="MK32" s="265"/>
      <c r="ML32" s="265"/>
      <c r="MM32" s="265"/>
      <c r="MN32" s="265"/>
      <c r="MO32" s="265"/>
      <c r="MP32" s="265"/>
      <c r="MQ32" s="265"/>
      <c r="MR32" s="265"/>
      <c r="MS32" s="265"/>
      <c r="MT32" s="265"/>
      <c r="MU32" s="265"/>
      <c r="MV32" s="265"/>
      <c r="MW32" s="265"/>
      <c r="MX32" s="265"/>
      <c r="MY32" s="265"/>
      <c r="MZ32" s="265"/>
      <c r="NA32" s="265"/>
      <c r="NB32" s="265"/>
      <c r="NC32" s="265"/>
      <c r="ND32" s="265"/>
      <c r="NE32" s="265"/>
      <c r="NF32" s="265"/>
      <c r="NG32" s="265"/>
      <c r="NH32" s="265"/>
      <c r="NI32" s="265"/>
      <c r="NJ32" s="265"/>
      <c r="NK32" s="265"/>
      <c r="NL32" s="265"/>
      <c r="NM32" s="265"/>
      <c r="NN32" s="265"/>
      <c r="NO32" s="265"/>
      <c r="NP32" s="265"/>
      <c r="NQ32" s="265"/>
      <c r="NR32" s="265"/>
      <c r="NS32" s="265"/>
      <c r="NT32" s="265"/>
      <c r="NU32" s="265"/>
      <c r="NV32" s="265"/>
      <c r="NW32" s="265"/>
      <c r="NX32" s="265"/>
      <c r="NY32" s="265"/>
      <c r="NZ32" s="265"/>
      <c r="OA32" s="265"/>
      <c r="OB32" s="265"/>
      <c r="OC32" s="265"/>
      <c r="OD32" s="265"/>
      <c r="OE32" s="265"/>
      <c r="OF32" s="265"/>
      <c r="OG32" s="265"/>
      <c r="OH32" s="265"/>
      <c r="OI32" s="265"/>
      <c r="OJ32" s="265"/>
      <c r="OK32" s="265"/>
      <c r="OL32" s="265"/>
      <c r="OM32" s="265"/>
      <c r="ON32" s="265"/>
      <c r="OO32" s="265"/>
      <c r="OP32" s="265"/>
      <c r="OQ32" s="265"/>
      <c r="OR32" s="265"/>
      <c r="OS32" s="265"/>
      <c r="OT32" s="265"/>
      <c r="OU32" s="265"/>
      <c r="OV32" s="265"/>
      <c r="OW32" s="265"/>
      <c r="OX32" s="265"/>
      <c r="OY32" s="265"/>
      <c r="OZ32" s="265"/>
      <c r="PA32" s="265"/>
      <c r="PB32" s="265"/>
      <c r="PC32" s="265"/>
      <c r="PD32" s="265"/>
      <c r="PE32" s="265"/>
      <c r="PF32" s="265"/>
      <c r="PG32" s="265"/>
      <c r="PH32" s="265"/>
      <c r="PI32" s="265"/>
      <c r="PJ32" s="265"/>
      <c r="PK32" s="265"/>
      <c r="PL32" s="265"/>
      <c r="PM32" s="265"/>
      <c r="PN32" s="265"/>
      <c r="PO32" s="265"/>
      <c r="PP32" s="265"/>
      <c r="PQ32" s="265"/>
      <c r="PR32" s="265"/>
      <c r="PS32" s="265"/>
      <c r="PT32" s="265"/>
      <c r="PU32" s="265"/>
      <c r="PV32" s="265"/>
      <c r="PW32" s="265"/>
      <c r="PX32" s="265"/>
      <c r="PY32" s="265"/>
      <c r="PZ32" s="265"/>
      <c r="QA32" s="265"/>
      <c r="QB32" s="265"/>
      <c r="QC32" s="265"/>
      <c r="QD32" s="265"/>
      <c r="QE32" s="265"/>
      <c r="QF32" s="265"/>
      <c r="QG32" s="265"/>
      <c r="QH32" s="265"/>
      <c r="QI32" s="265"/>
      <c r="QJ32" s="265"/>
      <c r="QK32" s="265"/>
      <c r="QL32" s="265"/>
      <c r="QM32" s="265"/>
      <c r="QN32" s="265"/>
      <c r="QO32" s="265"/>
      <c r="QP32" s="265"/>
      <c r="QQ32" s="265"/>
      <c r="QR32" s="265"/>
      <c r="QS32" s="265"/>
      <c r="QT32" s="265"/>
      <c r="QU32" s="265"/>
      <c r="QV32" s="265"/>
      <c r="QW32" s="265"/>
      <c r="QX32" s="265"/>
      <c r="QY32" s="265"/>
      <c r="QZ32" s="265"/>
      <c r="RA32" s="265"/>
      <c r="RB32" s="265"/>
      <c r="RC32" s="265"/>
      <c r="RD32" s="265"/>
      <c r="RE32" s="265"/>
      <c r="RF32" s="265"/>
      <c r="RG32" s="265"/>
      <c r="RH32" s="265"/>
      <c r="RI32" s="265"/>
      <c r="RJ32" s="265"/>
      <c r="RK32" s="265"/>
      <c r="RL32" s="265"/>
      <c r="RM32" s="265"/>
      <c r="RN32" s="265"/>
      <c r="RO32" s="265"/>
      <c r="RP32" s="265"/>
      <c r="RQ32" s="265"/>
      <c r="RR32" s="265"/>
      <c r="RS32" s="265"/>
      <c r="RT32" s="265"/>
      <c r="RU32" s="265"/>
      <c r="RV32" s="265"/>
      <c r="RW32" s="265"/>
      <c r="RX32" s="265"/>
      <c r="RY32" s="265"/>
      <c r="RZ32" s="265"/>
      <c r="SA32" s="265"/>
      <c r="SB32" s="265"/>
      <c r="SC32" s="265"/>
      <c r="SD32" s="265"/>
      <c r="SE32" s="265"/>
      <c r="SF32" s="265"/>
      <c r="SG32" s="265"/>
      <c r="SH32" s="265"/>
      <c r="SI32" s="265"/>
      <c r="SJ32" s="265"/>
      <c r="SK32" s="265"/>
      <c r="SL32" s="265"/>
      <c r="SM32" s="265"/>
      <c r="SN32" s="265"/>
      <c r="SO32" s="265"/>
      <c r="SP32" s="265"/>
      <c r="SQ32" s="265"/>
      <c r="SR32" s="265"/>
      <c r="SS32" s="265"/>
      <c r="ST32" s="265"/>
      <c r="SU32" s="265"/>
      <c r="SV32" s="265"/>
      <c r="SW32" s="265"/>
      <c r="SX32" s="265"/>
      <c r="SY32" s="265"/>
      <c r="SZ32" s="265"/>
      <c r="TA32" s="265"/>
      <c r="TB32" s="265"/>
      <c r="TC32" s="265"/>
      <c r="TD32" s="265"/>
      <c r="TE32" s="265"/>
      <c r="TF32" s="265"/>
      <c r="TG32" s="265"/>
      <c r="TH32" s="265"/>
      <c r="TI32" s="265"/>
      <c r="TJ32" s="265"/>
      <c r="TK32" s="265"/>
      <c r="TL32" s="265"/>
      <c r="TM32" s="265"/>
      <c r="TN32" s="265"/>
      <c r="TO32" s="265"/>
      <c r="TP32" s="265"/>
      <c r="TQ32" s="265"/>
      <c r="TR32" s="265"/>
      <c r="TS32" s="265"/>
      <c r="TT32" s="265"/>
      <c r="TU32" s="265"/>
      <c r="TV32" s="265"/>
      <c r="TW32" s="265"/>
      <c r="TX32" s="265"/>
      <c r="TY32" s="265"/>
      <c r="TZ32" s="265"/>
      <c r="UA32" s="265"/>
      <c r="UB32" s="265"/>
      <c r="UC32" s="265"/>
      <c r="UD32" s="265"/>
      <c r="UE32" s="265"/>
      <c r="UF32" s="265"/>
      <c r="UG32" s="265"/>
      <c r="UH32" s="265"/>
      <c r="UI32" s="265"/>
      <c r="UJ32" s="265"/>
      <c r="UK32" s="265"/>
      <c r="UL32" s="265"/>
      <c r="UM32" s="265"/>
      <c r="UN32" s="265"/>
      <c r="UO32" s="265"/>
      <c r="UP32" s="265"/>
      <c r="UQ32" s="265"/>
      <c r="UR32" s="265"/>
      <c r="US32" s="265"/>
      <c r="UT32" s="265"/>
      <c r="UU32" s="265"/>
      <c r="UV32" s="265"/>
      <c r="UW32" s="265"/>
      <c r="UX32" s="265"/>
      <c r="UY32" s="265"/>
      <c r="UZ32" s="265"/>
      <c r="VA32" s="265"/>
      <c r="VB32" s="265"/>
      <c r="VC32" s="265"/>
      <c r="VD32" s="265"/>
      <c r="VE32" s="265"/>
      <c r="VF32" s="265"/>
      <c r="VG32" s="265"/>
      <c r="VH32" s="265"/>
      <c r="VI32" s="265"/>
      <c r="VJ32" s="265"/>
      <c r="VK32" s="265"/>
      <c r="VL32" s="265"/>
      <c r="VM32" s="265"/>
      <c r="VN32" s="265"/>
      <c r="VO32" s="265"/>
      <c r="VP32" s="265"/>
      <c r="VQ32" s="265"/>
      <c r="VR32" s="265"/>
      <c r="VS32" s="265"/>
      <c r="VT32" s="265"/>
      <c r="VU32" s="265"/>
      <c r="VV32" s="265"/>
      <c r="VW32" s="265"/>
      <c r="VX32" s="265"/>
      <c r="VY32" s="265"/>
      <c r="VZ32" s="265"/>
      <c r="WA32" s="265"/>
      <c r="WB32" s="265"/>
      <c r="WC32" s="265"/>
      <c r="WD32" s="265"/>
      <c r="WE32" s="265"/>
      <c r="WF32" s="265"/>
      <c r="WG32" s="265"/>
      <c r="WH32" s="265"/>
      <c r="WI32" s="265"/>
      <c r="WJ32" s="265"/>
      <c r="WK32" s="265"/>
      <c r="WL32" s="265"/>
      <c r="WM32" s="265"/>
      <c r="WN32" s="265"/>
      <c r="WO32" s="265"/>
      <c r="WP32" s="265"/>
      <c r="WQ32" s="265"/>
      <c r="WR32" s="265"/>
      <c r="WS32" s="265"/>
      <c r="WT32" s="265"/>
      <c r="WU32" s="265"/>
      <c r="WV32" s="265"/>
      <c r="WW32" s="265"/>
      <c r="WX32" s="265"/>
      <c r="WY32" s="265"/>
      <c r="WZ32" s="265"/>
      <c r="XA32" s="265"/>
      <c r="XB32" s="265"/>
      <c r="XC32" s="265"/>
      <c r="XD32" s="265"/>
      <c r="XE32" s="265"/>
      <c r="XF32" s="265"/>
      <c r="XG32" s="265"/>
      <c r="XH32" s="265"/>
      <c r="XI32" s="265"/>
      <c r="XJ32" s="265"/>
      <c r="XK32" s="265"/>
      <c r="XL32" s="265"/>
      <c r="XM32" s="265"/>
      <c r="XN32" s="265"/>
      <c r="XO32" s="265"/>
      <c r="XP32" s="265"/>
      <c r="XQ32" s="265"/>
      <c r="XR32" s="265"/>
      <c r="XS32" s="265"/>
      <c r="XT32" s="265"/>
      <c r="XU32" s="265"/>
      <c r="XV32" s="265"/>
      <c r="XW32" s="265"/>
      <c r="XX32" s="265"/>
      <c r="XY32" s="265"/>
      <c r="XZ32" s="265"/>
      <c r="YA32" s="265"/>
      <c r="YB32" s="265"/>
      <c r="YC32" s="265"/>
      <c r="YD32" s="265"/>
      <c r="YE32" s="265"/>
      <c r="YF32" s="265"/>
      <c r="YG32" s="265"/>
      <c r="YH32" s="265"/>
      <c r="YI32" s="265"/>
      <c r="YJ32" s="265"/>
      <c r="YK32" s="265"/>
      <c r="YL32" s="265"/>
      <c r="YM32" s="265"/>
      <c r="YN32" s="265"/>
      <c r="YO32" s="265"/>
      <c r="YP32" s="265"/>
      <c r="YQ32" s="265"/>
      <c r="YR32" s="265"/>
      <c r="YS32" s="265"/>
      <c r="YT32" s="265"/>
      <c r="YU32" s="265"/>
      <c r="YV32" s="265"/>
      <c r="YW32" s="265"/>
      <c r="YX32" s="265"/>
      <c r="YY32" s="265"/>
      <c r="YZ32" s="265"/>
      <c r="ZA32" s="265"/>
      <c r="ZB32" s="265"/>
      <c r="ZC32" s="265"/>
      <c r="ZD32" s="265"/>
      <c r="ZE32" s="265"/>
      <c r="ZF32" s="265"/>
      <c r="ZG32" s="265"/>
      <c r="ZH32" s="265"/>
      <c r="ZI32" s="265"/>
      <c r="ZJ32" s="265"/>
      <c r="ZK32" s="265"/>
      <c r="ZL32" s="265"/>
      <c r="ZM32" s="265"/>
      <c r="ZN32" s="265"/>
      <c r="ZO32" s="265"/>
      <c r="ZP32" s="265"/>
      <c r="ZQ32" s="265"/>
      <c r="ZR32" s="265"/>
      <c r="ZS32" s="265"/>
      <c r="ZT32" s="265"/>
      <c r="ZU32" s="265"/>
      <c r="ZV32" s="265"/>
      <c r="ZW32" s="265"/>
      <c r="ZX32" s="265"/>
      <c r="ZY32" s="265"/>
      <c r="ZZ32" s="265"/>
      <c r="AAA32" s="265"/>
      <c r="AAB32" s="265"/>
      <c r="AAC32" s="265"/>
      <c r="AAD32" s="265"/>
      <c r="AAE32" s="265"/>
      <c r="AAF32" s="265"/>
      <c r="AAG32" s="265"/>
      <c r="AAH32" s="265"/>
      <c r="AAI32" s="265"/>
      <c r="AAJ32" s="265"/>
      <c r="AAK32" s="265"/>
      <c r="AAL32" s="265"/>
      <c r="AAM32" s="265"/>
      <c r="AAN32" s="265"/>
      <c r="AAO32" s="265"/>
      <c r="AAP32" s="265"/>
      <c r="AAQ32" s="265"/>
      <c r="AAR32" s="265"/>
      <c r="AAS32" s="265"/>
      <c r="AAT32" s="265"/>
      <c r="AAU32" s="265"/>
      <c r="AAV32" s="265"/>
      <c r="AAW32" s="265"/>
      <c r="AAX32" s="265"/>
      <c r="AAY32" s="265"/>
      <c r="AAZ32" s="265"/>
      <c r="ABA32" s="265"/>
      <c r="ABB32" s="265"/>
      <c r="ABC32" s="265"/>
      <c r="ABD32" s="265"/>
      <c r="ABE32" s="265"/>
      <c r="ABF32" s="265"/>
      <c r="ABG32" s="265"/>
      <c r="ABH32" s="265"/>
      <c r="ABI32" s="265"/>
      <c r="ABJ32" s="265"/>
      <c r="ABK32" s="265"/>
      <c r="ABL32" s="265"/>
      <c r="ABM32" s="265"/>
      <c r="ABN32" s="265"/>
      <c r="ABO32" s="265"/>
      <c r="ABP32" s="265"/>
      <c r="ABQ32" s="265"/>
      <c r="ABR32" s="265"/>
      <c r="ABS32" s="265"/>
      <c r="ABT32" s="265"/>
      <c r="ABU32" s="265"/>
      <c r="ABV32" s="265"/>
      <c r="ABW32" s="265"/>
      <c r="ABX32" s="265"/>
      <c r="ABY32" s="265"/>
      <c r="ABZ32" s="265"/>
      <c r="ACA32" s="265"/>
      <c r="ACB32" s="265"/>
      <c r="ACC32" s="265"/>
      <c r="ACD32" s="265"/>
      <c r="ACE32" s="265"/>
      <c r="ACF32" s="265"/>
      <c r="ACG32" s="265"/>
      <c r="ACH32" s="265"/>
      <c r="ACI32" s="265"/>
      <c r="ACJ32" s="265"/>
      <c r="ACK32" s="265"/>
      <c r="ACL32" s="265"/>
      <c r="ACM32" s="265"/>
      <c r="ACN32" s="265"/>
      <c r="ACO32" s="265"/>
      <c r="ACP32" s="265"/>
      <c r="ACQ32" s="265"/>
      <c r="ACR32" s="265"/>
      <c r="ACS32" s="265"/>
      <c r="ACT32" s="265"/>
      <c r="ACU32" s="265"/>
      <c r="ACV32" s="265"/>
      <c r="ACW32" s="265"/>
      <c r="ACX32" s="265"/>
      <c r="ACY32" s="265"/>
      <c r="ACZ32" s="265"/>
      <c r="ADA32" s="265"/>
      <c r="ADB32" s="265"/>
      <c r="ADC32" s="265"/>
      <c r="ADD32" s="265"/>
      <c r="ADE32" s="265"/>
      <c r="ADF32" s="265"/>
      <c r="ADG32" s="265"/>
      <c r="ADH32" s="265"/>
      <c r="ADI32" s="265"/>
      <c r="ADJ32" s="265"/>
      <c r="ADK32" s="265"/>
      <c r="ADL32" s="265"/>
      <c r="ADM32" s="265"/>
      <c r="ADN32" s="265"/>
      <c r="ADO32" s="265"/>
      <c r="ADP32" s="265"/>
      <c r="ADQ32" s="265"/>
      <c r="ADR32" s="265"/>
      <c r="ADS32" s="265"/>
      <c r="ADT32" s="265"/>
      <c r="ADU32" s="265"/>
      <c r="ADV32" s="265"/>
      <c r="ADW32" s="265"/>
      <c r="ADX32" s="265"/>
      <c r="ADY32" s="265"/>
      <c r="ADZ32" s="265"/>
      <c r="AEA32" s="265"/>
      <c r="AEB32" s="265"/>
      <c r="AEC32" s="265"/>
      <c r="AED32" s="265"/>
      <c r="AEE32" s="265"/>
      <c r="AEF32" s="265"/>
      <c r="AEG32" s="265"/>
      <c r="AEH32" s="265"/>
      <c r="AEI32" s="265"/>
      <c r="AEJ32" s="265"/>
      <c r="AEK32" s="265"/>
      <c r="AEL32" s="265"/>
      <c r="AEM32" s="265"/>
      <c r="AEN32" s="265"/>
      <c r="AEO32" s="265"/>
      <c r="AEP32" s="265"/>
      <c r="AEQ32" s="265"/>
      <c r="AER32" s="265"/>
      <c r="AES32" s="265"/>
      <c r="AET32" s="265"/>
      <c r="AEU32" s="265"/>
      <c r="AEV32" s="265"/>
      <c r="AEW32" s="265"/>
      <c r="AEX32" s="265"/>
      <c r="AEY32" s="265"/>
      <c r="AEZ32" s="265"/>
      <c r="AFA32" s="265"/>
      <c r="AFB32" s="265"/>
      <c r="AFC32" s="265"/>
      <c r="AFD32" s="265"/>
      <c r="AFE32" s="265"/>
      <c r="AFF32" s="265"/>
      <c r="AFG32" s="265"/>
      <c r="AFH32" s="265"/>
      <c r="AFI32" s="265"/>
      <c r="AFJ32" s="265"/>
      <c r="AFK32" s="265"/>
      <c r="AFL32" s="265"/>
      <c r="AFM32" s="265"/>
      <c r="AFN32" s="265"/>
      <c r="AFO32" s="265"/>
      <c r="AFP32" s="265"/>
      <c r="AFQ32" s="265"/>
      <c r="AFR32" s="265"/>
      <c r="AFS32" s="265"/>
      <c r="AFT32" s="265"/>
      <c r="AFU32" s="265"/>
      <c r="AFV32" s="265"/>
      <c r="AFW32" s="265"/>
      <c r="AFX32" s="265"/>
      <c r="AFY32" s="265"/>
      <c r="AFZ32" s="265"/>
      <c r="AGA32" s="265"/>
      <c r="AGB32" s="265"/>
      <c r="AGC32" s="265"/>
      <c r="AGD32" s="265"/>
      <c r="AGE32" s="265"/>
      <c r="AGF32" s="265"/>
      <c r="AGG32" s="265"/>
      <c r="AGH32" s="265"/>
      <c r="AGI32" s="265"/>
      <c r="AGJ32" s="265"/>
      <c r="AGK32" s="265"/>
      <c r="AGL32" s="265"/>
      <c r="AGM32" s="265"/>
      <c r="AGN32" s="265"/>
      <c r="AGO32" s="265"/>
      <c r="AGP32" s="265"/>
      <c r="AGQ32" s="265"/>
      <c r="AGR32" s="265"/>
      <c r="AGS32" s="265"/>
      <c r="AGT32" s="265"/>
      <c r="AGU32" s="265"/>
      <c r="AGV32" s="265"/>
      <c r="AGW32" s="265"/>
      <c r="AGX32" s="265"/>
      <c r="AGY32" s="265"/>
      <c r="AGZ32" s="265"/>
      <c r="AHA32" s="265"/>
      <c r="AHB32" s="265"/>
      <c r="AHC32" s="265"/>
      <c r="AHD32" s="265"/>
      <c r="AHE32" s="265"/>
      <c r="AHF32" s="265"/>
      <c r="AHG32" s="265"/>
      <c r="AHH32" s="265"/>
      <c r="AHI32" s="265"/>
      <c r="AHJ32" s="265"/>
      <c r="AHK32" s="265"/>
      <c r="AHL32" s="265"/>
      <c r="AHM32" s="265"/>
      <c r="AHN32" s="265"/>
      <c r="AHO32" s="265"/>
      <c r="AHP32" s="265"/>
      <c r="AHQ32" s="265"/>
      <c r="AHR32" s="265"/>
      <c r="AHS32" s="265"/>
      <c r="AHT32" s="265"/>
      <c r="AHU32" s="265"/>
      <c r="AHV32" s="265"/>
      <c r="AHW32" s="265"/>
      <c r="AHX32" s="265"/>
      <c r="AHY32" s="265"/>
      <c r="AHZ32" s="265"/>
      <c r="AIA32" s="265"/>
      <c r="AIB32" s="265"/>
      <c r="AIC32" s="265"/>
      <c r="AID32" s="265"/>
      <c r="AIE32" s="265"/>
      <c r="AIF32" s="265"/>
      <c r="AIG32" s="265"/>
      <c r="AIH32" s="265"/>
      <c r="AII32" s="265"/>
      <c r="AIJ32" s="265"/>
      <c r="AIK32" s="265"/>
      <c r="AIL32" s="265"/>
      <c r="AIM32" s="265"/>
      <c r="AIN32" s="265"/>
      <c r="AIO32" s="265"/>
      <c r="AIP32" s="265"/>
      <c r="AIQ32" s="265"/>
      <c r="AIR32" s="265"/>
      <c r="AIS32" s="265"/>
      <c r="AIT32" s="265"/>
      <c r="AIU32" s="265"/>
      <c r="AIV32" s="265"/>
      <c r="AIW32" s="265"/>
      <c r="AIX32" s="265"/>
      <c r="AIY32" s="265"/>
      <c r="AIZ32" s="265"/>
      <c r="AJA32" s="265"/>
      <c r="AJB32" s="265"/>
      <c r="AJC32" s="265"/>
      <c r="AJD32" s="265"/>
      <c r="AJE32" s="265"/>
      <c r="AJF32" s="265"/>
      <c r="AJG32" s="265"/>
      <c r="AJH32" s="265"/>
      <c r="AJI32" s="265"/>
      <c r="AJJ32" s="265"/>
      <c r="AJK32" s="265"/>
      <c r="AJL32" s="265"/>
      <c r="AJM32" s="265"/>
      <c r="AJN32" s="265"/>
      <c r="AJO32" s="265"/>
      <c r="AJP32" s="265"/>
      <c r="AJQ32" s="265"/>
      <c r="AJR32" s="265"/>
      <c r="AJS32" s="265"/>
      <c r="AJT32" s="265"/>
      <c r="AJU32" s="265"/>
      <c r="AJV32" s="265"/>
      <c r="AJW32" s="265"/>
      <c r="AJX32" s="265"/>
      <c r="AJY32" s="265"/>
      <c r="AJZ32" s="265"/>
      <c r="AKA32" s="265"/>
      <c r="AKB32" s="265"/>
      <c r="AKC32" s="265"/>
      <c r="AKD32" s="265"/>
      <c r="AKE32" s="265"/>
      <c r="AKF32" s="265"/>
      <c r="AKG32" s="265"/>
      <c r="AKH32" s="265"/>
      <c r="AKI32" s="265"/>
      <c r="AKJ32" s="265"/>
      <c r="AKK32" s="265"/>
      <c r="AKL32" s="265"/>
      <c r="AKM32" s="265"/>
      <c r="AKN32" s="265"/>
      <c r="AKO32" s="265"/>
      <c r="AKP32" s="265"/>
      <c r="AKQ32" s="265"/>
      <c r="AKR32" s="265"/>
      <c r="AKS32" s="265"/>
      <c r="AKT32" s="265"/>
      <c r="AKU32" s="265"/>
      <c r="AKV32" s="265"/>
      <c r="AKW32" s="265"/>
      <c r="AKX32" s="265"/>
      <c r="AKY32" s="265"/>
      <c r="AKZ32" s="265"/>
      <c r="ALA32" s="265"/>
      <c r="ALB32" s="265"/>
      <c r="ALC32" s="265"/>
      <c r="ALD32" s="265"/>
      <c r="ALE32" s="265"/>
      <c r="ALF32" s="265"/>
      <c r="ALG32" s="265"/>
      <c r="ALH32" s="265"/>
      <c r="ALI32" s="265"/>
      <c r="ALJ32" s="265"/>
      <c r="ALK32" s="265"/>
      <c r="ALL32" s="265"/>
      <c r="ALM32" s="265"/>
      <c r="ALN32" s="265"/>
      <c r="ALO32" s="265"/>
      <c r="ALP32" s="265"/>
      <c r="ALQ32" s="265"/>
      <c r="ALR32" s="265"/>
      <c r="ALS32" s="265"/>
      <c r="ALT32" s="265"/>
      <c r="ALU32" s="265"/>
      <c r="ALV32" s="265"/>
      <c r="ALW32" s="265"/>
      <c r="ALX32" s="265"/>
      <c r="ALY32" s="265"/>
      <c r="ALZ32" s="265"/>
      <c r="AMA32" s="265"/>
      <c r="AMB32" s="265"/>
      <c r="AMC32" s="265"/>
      <c r="AMD32" s="265"/>
      <c r="AME32" s="265"/>
      <c r="AMF32" s="265"/>
      <c r="AMG32" s="265"/>
      <c r="AMH32" s="265"/>
      <c r="AMI32" s="265"/>
      <c r="AMJ32" s="265"/>
      <c r="AMK32" s="265"/>
      <c r="AML32" s="265"/>
      <c r="AMM32" s="265"/>
      <c r="AMN32" s="265"/>
      <c r="AMO32" s="265"/>
      <c r="AMP32" s="265"/>
      <c r="AMQ32" s="265"/>
      <c r="AMR32" s="265"/>
      <c r="AMS32" s="265"/>
      <c r="AMT32" s="265"/>
      <c r="AMU32" s="265"/>
      <c r="AMV32" s="265"/>
      <c r="AMW32" s="265"/>
      <c r="AMX32" s="265"/>
      <c r="AMY32" s="265"/>
      <c r="AMZ32" s="265"/>
      <c r="ANA32" s="265"/>
      <c r="ANB32" s="265"/>
      <c r="ANC32" s="265"/>
      <c r="AND32" s="265"/>
      <c r="ANE32" s="265"/>
      <c r="ANF32" s="265"/>
      <c r="ANG32" s="265"/>
      <c r="ANH32" s="265"/>
      <c r="ANI32" s="265"/>
      <c r="ANJ32" s="265"/>
      <c r="ANK32" s="265"/>
      <c r="ANL32" s="265"/>
      <c r="ANM32" s="265"/>
      <c r="ANN32" s="265"/>
      <c r="ANO32" s="265"/>
      <c r="ANP32" s="265"/>
      <c r="ANQ32" s="265"/>
      <c r="ANR32" s="265"/>
      <c r="ANS32" s="265"/>
      <c r="ANT32" s="265"/>
      <c r="ANU32" s="265"/>
      <c r="ANV32" s="265"/>
      <c r="ANW32" s="265"/>
      <c r="ANX32" s="265"/>
      <c r="ANY32" s="265"/>
      <c r="ANZ32" s="265"/>
      <c r="AOA32" s="265"/>
      <c r="AOB32" s="265"/>
      <c r="AOC32" s="265"/>
      <c r="AOD32" s="265"/>
      <c r="AOE32" s="265"/>
      <c r="AOF32" s="265"/>
      <c r="AOG32" s="265"/>
      <c r="AOH32" s="265"/>
      <c r="AOI32" s="265"/>
      <c r="AOJ32" s="265"/>
      <c r="AOK32" s="265"/>
      <c r="AOL32" s="265"/>
      <c r="AOM32" s="265"/>
      <c r="AON32" s="265"/>
      <c r="AOO32" s="265"/>
      <c r="AOP32" s="265"/>
      <c r="AOQ32" s="265"/>
      <c r="AOR32" s="265"/>
      <c r="AOS32" s="265"/>
      <c r="AOT32" s="265"/>
      <c r="AOU32" s="265"/>
      <c r="AOV32" s="265"/>
      <c r="AOW32" s="265"/>
      <c r="AOX32" s="265"/>
      <c r="AOY32" s="265"/>
      <c r="AOZ32" s="265"/>
      <c r="APA32" s="265"/>
      <c r="APB32" s="265"/>
      <c r="APC32" s="265"/>
      <c r="APD32" s="265"/>
      <c r="APE32" s="265"/>
      <c r="APF32" s="265"/>
      <c r="APG32" s="265"/>
      <c r="APH32" s="265"/>
      <c r="API32" s="265"/>
      <c r="APJ32" s="265"/>
      <c r="APK32" s="265"/>
      <c r="APL32" s="265"/>
      <c r="APM32" s="265"/>
      <c r="APN32" s="265"/>
      <c r="APO32" s="265"/>
      <c r="APP32" s="265"/>
      <c r="APQ32" s="265"/>
      <c r="APR32" s="265"/>
      <c r="APS32" s="265"/>
      <c r="APT32" s="265"/>
      <c r="APU32" s="265"/>
      <c r="APV32" s="265"/>
      <c r="APW32" s="265"/>
      <c r="APX32" s="265"/>
      <c r="APY32" s="265"/>
      <c r="APZ32" s="265"/>
      <c r="AQA32" s="265"/>
      <c r="AQB32" s="265"/>
      <c r="AQC32" s="265"/>
      <c r="AQD32" s="265"/>
      <c r="AQE32" s="265"/>
      <c r="AQF32" s="265"/>
      <c r="AQG32" s="265"/>
      <c r="AQH32" s="265"/>
      <c r="AQI32" s="265"/>
      <c r="AQJ32" s="265"/>
      <c r="AQK32" s="265"/>
      <c r="AQL32" s="265"/>
      <c r="AQM32" s="265"/>
      <c r="AQN32" s="265"/>
      <c r="AQO32" s="265"/>
      <c r="AQP32" s="265"/>
      <c r="AQQ32" s="265"/>
      <c r="AQR32" s="265"/>
      <c r="AQS32" s="265"/>
      <c r="AQT32" s="265"/>
      <c r="AQU32" s="265"/>
      <c r="AQV32" s="265"/>
      <c r="AQW32" s="265"/>
      <c r="AQX32" s="265"/>
      <c r="AQY32" s="265"/>
      <c r="AQZ32" s="265"/>
      <c r="ARA32" s="265"/>
      <c r="ARB32" s="265"/>
      <c r="ARC32" s="265"/>
      <c r="ARD32" s="265"/>
      <c r="ARE32" s="265"/>
      <c r="ARF32" s="265"/>
      <c r="ARG32" s="265"/>
      <c r="ARH32" s="265"/>
      <c r="ARI32" s="265"/>
      <c r="ARJ32" s="265"/>
      <c r="ARK32" s="265"/>
      <c r="ARL32" s="265"/>
      <c r="ARM32" s="265"/>
      <c r="ARN32" s="265"/>
      <c r="ARO32" s="265"/>
      <c r="ARP32" s="265"/>
      <c r="ARQ32" s="265"/>
      <c r="ARR32" s="265"/>
      <c r="ARS32" s="265"/>
      <c r="ART32" s="265"/>
      <c r="ARU32" s="265"/>
      <c r="ARV32" s="265"/>
      <c r="ARW32" s="265"/>
      <c r="ARX32" s="265"/>
      <c r="ARY32" s="265"/>
      <c r="ARZ32" s="265"/>
      <c r="ASA32" s="265"/>
      <c r="ASB32" s="265"/>
      <c r="ASC32" s="265"/>
      <c r="ASD32" s="265"/>
      <c r="ASE32" s="265"/>
      <c r="ASF32" s="265"/>
      <c r="ASG32" s="265"/>
      <c r="ASH32" s="265"/>
      <c r="ASI32" s="265"/>
      <c r="ASJ32" s="265"/>
      <c r="ASK32" s="265"/>
      <c r="ASL32" s="265"/>
      <c r="ASM32" s="265"/>
      <c r="ASN32" s="265"/>
      <c r="ASO32" s="265"/>
      <c r="ASP32" s="265"/>
      <c r="ASQ32" s="265"/>
      <c r="ASR32" s="265"/>
      <c r="ASS32" s="265"/>
      <c r="AST32" s="265"/>
      <c r="ASU32" s="265"/>
      <c r="ASV32" s="265"/>
      <c r="ASW32" s="265"/>
      <c r="ASX32" s="265"/>
      <c r="ASY32" s="265"/>
      <c r="ASZ32" s="265"/>
      <c r="ATA32" s="265"/>
      <c r="ATB32" s="265"/>
      <c r="ATC32" s="265"/>
      <c r="ATD32" s="265"/>
      <c r="ATE32" s="265"/>
      <c r="ATF32" s="265"/>
      <c r="ATG32" s="265"/>
      <c r="ATH32" s="265"/>
      <c r="ATI32" s="265"/>
      <c r="ATJ32" s="265"/>
      <c r="ATK32" s="265"/>
      <c r="ATL32" s="265"/>
      <c r="ATM32" s="265"/>
      <c r="ATN32" s="265"/>
      <c r="ATO32" s="265"/>
      <c r="ATP32" s="265"/>
      <c r="ATQ32" s="265"/>
      <c r="ATR32" s="265"/>
      <c r="ATS32" s="265"/>
      <c r="ATT32" s="265"/>
      <c r="ATU32" s="265"/>
      <c r="ATV32" s="265"/>
      <c r="ATW32" s="265"/>
      <c r="ATX32" s="265"/>
      <c r="ATY32" s="265"/>
      <c r="ATZ32" s="265"/>
      <c r="AUA32" s="265"/>
      <c r="AUB32" s="265"/>
      <c r="AUC32" s="265"/>
      <c r="AUD32" s="265"/>
      <c r="AUE32" s="265"/>
      <c r="AUF32" s="265"/>
      <c r="AUG32" s="265"/>
      <c r="AUH32" s="265"/>
      <c r="AUI32" s="265"/>
      <c r="AUJ32" s="265"/>
      <c r="AUK32" s="265"/>
      <c r="AUL32" s="265"/>
      <c r="AUM32" s="265"/>
      <c r="AUN32" s="265"/>
      <c r="AUO32" s="265"/>
      <c r="AUP32" s="265"/>
      <c r="AUQ32" s="265"/>
      <c r="AUR32" s="265"/>
      <c r="AUS32" s="265"/>
      <c r="AUT32" s="265"/>
      <c r="AUU32" s="265"/>
      <c r="AUV32" s="265"/>
      <c r="AUW32" s="265"/>
      <c r="AUX32" s="265"/>
      <c r="AUY32" s="265"/>
      <c r="AUZ32" s="265"/>
      <c r="AVA32" s="265"/>
      <c r="AVB32" s="265"/>
      <c r="AVC32" s="265"/>
      <c r="AVD32" s="265"/>
      <c r="AVE32" s="265"/>
      <c r="AVF32" s="265"/>
      <c r="AVG32" s="265"/>
      <c r="AVH32" s="265"/>
      <c r="AVI32" s="265"/>
      <c r="AVJ32" s="265"/>
      <c r="AVK32" s="265"/>
      <c r="AVL32" s="265"/>
      <c r="AVM32" s="265"/>
      <c r="AVN32" s="265"/>
      <c r="AVO32" s="265"/>
      <c r="AVP32" s="265"/>
      <c r="AVQ32" s="265"/>
      <c r="AVR32" s="265"/>
      <c r="AVS32" s="265"/>
      <c r="AVT32" s="265"/>
      <c r="AVU32" s="265"/>
      <c r="AVV32" s="265"/>
      <c r="AVW32" s="265"/>
      <c r="AVX32" s="265"/>
      <c r="AVY32" s="265"/>
      <c r="AVZ32" s="265"/>
      <c r="AWA32" s="265"/>
      <c r="AWB32" s="265"/>
      <c r="AWC32" s="265"/>
      <c r="AWD32" s="265"/>
      <c r="AWE32" s="265"/>
      <c r="AWF32" s="265"/>
      <c r="AWG32" s="265"/>
      <c r="AWH32" s="265"/>
      <c r="AWI32" s="265"/>
      <c r="AWJ32" s="265"/>
      <c r="AWK32" s="265"/>
      <c r="AWL32" s="265"/>
      <c r="AWM32" s="265"/>
      <c r="AWN32" s="265"/>
      <c r="AWO32" s="265"/>
      <c r="AWP32" s="265"/>
      <c r="AWQ32" s="265"/>
      <c r="AWR32" s="265"/>
      <c r="AWS32" s="265"/>
      <c r="AWT32" s="265"/>
      <c r="AWU32" s="265"/>
      <c r="AWV32" s="265"/>
      <c r="AWW32" s="265"/>
      <c r="AWX32" s="265"/>
      <c r="AWY32" s="265"/>
      <c r="AWZ32" s="265"/>
      <c r="AXA32" s="265"/>
      <c r="AXB32" s="265"/>
      <c r="AXC32" s="265"/>
      <c r="AXD32" s="265"/>
      <c r="AXE32" s="265"/>
      <c r="AXF32" s="265"/>
      <c r="AXG32" s="265"/>
      <c r="AXH32" s="265"/>
      <c r="AXI32" s="265"/>
      <c r="AXJ32" s="265"/>
      <c r="AXK32" s="265"/>
      <c r="AXL32" s="265"/>
      <c r="AXM32" s="265"/>
      <c r="AXN32" s="265"/>
      <c r="AXO32" s="265"/>
      <c r="AXP32" s="265"/>
      <c r="AXQ32" s="265"/>
      <c r="AXR32" s="265"/>
      <c r="AXS32" s="265"/>
      <c r="AXT32" s="265"/>
      <c r="AXU32" s="265"/>
      <c r="AXV32" s="265"/>
      <c r="AXW32" s="265"/>
      <c r="AXX32" s="265"/>
      <c r="AXY32" s="265"/>
      <c r="AXZ32" s="265"/>
      <c r="AYA32" s="265"/>
      <c r="AYB32" s="265"/>
      <c r="AYC32" s="265"/>
      <c r="AYD32" s="265"/>
      <c r="AYE32" s="265"/>
      <c r="AYF32" s="265"/>
      <c r="AYG32" s="265"/>
      <c r="AYH32" s="265"/>
      <c r="AYI32" s="265"/>
      <c r="AYJ32" s="265"/>
      <c r="AYK32" s="265"/>
      <c r="AYL32" s="265"/>
      <c r="AYM32" s="265"/>
      <c r="AYN32" s="265"/>
      <c r="AYO32" s="265"/>
      <c r="AYP32" s="265"/>
      <c r="AYQ32" s="265"/>
      <c r="AYR32" s="265"/>
      <c r="AYS32" s="265"/>
      <c r="AYT32" s="265"/>
      <c r="AYU32" s="265"/>
      <c r="AYV32" s="265"/>
      <c r="AYW32" s="265"/>
      <c r="AYX32" s="265"/>
      <c r="AYY32" s="265"/>
      <c r="AYZ32" s="265"/>
      <c r="AZA32" s="265"/>
      <c r="AZB32" s="265"/>
      <c r="AZC32" s="265"/>
      <c r="AZD32" s="265"/>
      <c r="AZE32" s="265"/>
      <c r="AZF32" s="265"/>
      <c r="AZG32" s="265"/>
      <c r="AZH32" s="265"/>
      <c r="AZI32" s="265"/>
      <c r="AZJ32" s="265"/>
      <c r="AZK32" s="265"/>
      <c r="AZL32" s="265"/>
      <c r="AZM32" s="265"/>
      <c r="AZN32" s="265"/>
      <c r="AZO32" s="265"/>
      <c r="AZP32" s="265"/>
      <c r="AZQ32" s="265"/>
      <c r="AZR32" s="265"/>
      <c r="AZS32" s="265"/>
      <c r="AZT32" s="265"/>
      <c r="AZU32" s="265"/>
      <c r="AZV32" s="265"/>
      <c r="AZW32" s="265"/>
      <c r="AZX32" s="265"/>
      <c r="AZY32" s="265"/>
      <c r="AZZ32" s="265"/>
      <c r="BAA32" s="265"/>
      <c r="BAB32" s="265"/>
      <c r="BAC32" s="265"/>
      <c r="BAD32" s="265"/>
      <c r="BAE32" s="265"/>
      <c r="BAF32" s="265"/>
      <c r="BAG32" s="265"/>
      <c r="BAH32" s="265"/>
      <c r="BAI32" s="265"/>
      <c r="BAJ32" s="265"/>
      <c r="BAK32" s="265"/>
      <c r="BAL32" s="265"/>
      <c r="BAM32" s="265"/>
      <c r="BAN32" s="265"/>
      <c r="BAO32" s="265"/>
      <c r="BAP32" s="265"/>
      <c r="BAQ32" s="265"/>
      <c r="BAR32" s="265"/>
      <c r="BAS32" s="265"/>
      <c r="BAT32" s="265"/>
      <c r="BAU32" s="265"/>
      <c r="BAV32" s="265"/>
      <c r="BAW32" s="265"/>
      <c r="BAX32" s="265"/>
      <c r="BAY32" s="265"/>
      <c r="BAZ32" s="265"/>
      <c r="BBA32" s="265"/>
      <c r="BBB32" s="265"/>
      <c r="BBC32" s="265"/>
      <c r="BBD32" s="265"/>
      <c r="BBE32" s="265"/>
      <c r="BBF32" s="265"/>
      <c r="BBG32" s="265"/>
      <c r="BBH32" s="265"/>
      <c r="BBI32" s="265"/>
      <c r="BBJ32" s="265"/>
      <c r="BBK32" s="265"/>
      <c r="BBL32" s="265"/>
      <c r="BBM32" s="265"/>
      <c r="BBN32" s="265"/>
      <c r="BBO32" s="265"/>
      <c r="BBP32" s="265"/>
      <c r="BBQ32" s="265"/>
      <c r="BBR32" s="265"/>
      <c r="BBS32" s="265"/>
      <c r="BBT32" s="265"/>
      <c r="BBU32" s="265"/>
      <c r="BBV32" s="265"/>
      <c r="BBW32" s="265"/>
      <c r="BBX32" s="265"/>
      <c r="BBY32" s="265"/>
      <c r="BBZ32" s="265"/>
      <c r="BCA32" s="265"/>
      <c r="BCB32" s="265"/>
      <c r="BCC32" s="265"/>
      <c r="BCD32" s="265"/>
      <c r="BCE32" s="265"/>
      <c r="BCF32" s="265"/>
      <c r="BCG32" s="265"/>
      <c r="BCH32" s="265"/>
      <c r="BCI32" s="265"/>
      <c r="BCJ32" s="265"/>
      <c r="BCK32" s="265"/>
      <c r="BCL32" s="265"/>
      <c r="BCM32" s="265"/>
      <c r="BCN32" s="265"/>
      <c r="BCO32" s="265"/>
      <c r="BCP32" s="265"/>
      <c r="BCQ32" s="265"/>
      <c r="BCR32" s="265"/>
      <c r="BCS32" s="265"/>
      <c r="BCT32" s="265"/>
      <c r="BCU32" s="265"/>
      <c r="BCV32" s="265"/>
      <c r="BCW32" s="265"/>
      <c r="BCX32" s="265"/>
      <c r="BCY32" s="265"/>
      <c r="BCZ32" s="265"/>
      <c r="BDA32" s="265"/>
      <c r="BDB32" s="265"/>
      <c r="BDC32" s="265"/>
      <c r="BDD32" s="265"/>
      <c r="BDE32" s="265"/>
      <c r="BDF32" s="265"/>
      <c r="BDG32" s="265"/>
      <c r="BDH32" s="265"/>
      <c r="BDI32" s="265"/>
      <c r="BDJ32" s="265"/>
      <c r="BDK32" s="265"/>
      <c r="BDL32" s="265"/>
      <c r="BDM32" s="265"/>
      <c r="BDN32" s="265"/>
      <c r="BDO32" s="265"/>
      <c r="BDP32" s="265"/>
      <c r="BDQ32" s="265"/>
      <c r="BDR32" s="265"/>
      <c r="BDS32" s="265"/>
      <c r="BDT32" s="265"/>
      <c r="BDU32" s="265"/>
      <c r="BDV32" s="265"/>
      <c r="BDW32" s="265"/>
      <c r="BDX32" s="265"/>
      <c r="BDY32" s="265"/>
      <c r="BDZ32" s="265"/>
      <c r="BEA32" s="265"/>
      <c r="BEB32" s="265"/>
      <c r="BEC32" s="265"/>
      <c r="BED32" s="265"/>
      <c r="BEE32" s="265"/>
      <c r="BEF32" s="265"/>
      <c r="BEG32" s="265"/>
      <c r="BEH32" s="265"/>
      <c r="BEI32" s="265"/>
      <c r="BEJ32" s="265"/>
      <c r="BEK32" s="265"/>
      <c r="BEL32" s="265"/>
      <c r="BEM32" s="265"/>
      <c r="BEN32" s="265"/>
      <c r="BEO32" s="265"/>
      <c r="BEP32" s="265"/>
      <c r="BEQ32" s="265"/>
      <c r="BER32" s="265"/>
      <c r="BES32" s="265"/>
      <c r="BET32" s="265"/>
      <c r="BEU32" s="265"/>
      <c r="BEV32" s="265"/>
      <c r="BEW32" s="265"/>
      <c r="BEX32" s="265"/>
      <c r="BEY32" s="265"/>
      <c r="BEZ32" s="265"/>
      <c r="BFA32" s="265"/>
      <c r="BFB32" s="265"/>
      <c r="BFC32" s="265"/>
      <c r="BFD32" s="265"/>
      <c r="BFE32" s="265"/>
      <c r="BFF32" s="265"/>
      <c r="BFG32" s="265"/>
      <c r="BFH32" s="265"/>
      <c r="BFI32" s="265"/>
      <c r="BFJ32" s="265"/>
      <c r="BFK32" s="265"/>
      <c r="BFL32" s="265"/>
      <c r="BFM32" s="265"/>
      <c r="BFN32" s="265"/>
      <c r="BFO32" s="265"/>
      <c r="BFP32" s="265"/>
      <c r="BFQ32" s="265"/>
      <c r="BFR32" s="265"/>
      <c r="BFS32" s="265"/>
      <c r="BFT32" s="265"/>
      <c r="BFU32" s="265"/>
      <c r="BFV32" s="265"/>
      <c r="BFW32" s="265"/>
      <c r="BFX32" s="265"/>
      <c r="BFY32" s="265"/>
      <c r="BFZ32" s="265"/>
      <c r="BGA32" s="265"/>
      <c r="BGB32" s="265"/>
      <c r="BGC32" s="265"/>
      <c r="BGD32" s="265"/>
      <c r="BGE32" s="265"/>
      <c r="BGF32" s="265"/>
      <c r="BGG32" s="265"/>
      <c r="BGH32" s="265"/>
      <c r="BGI32" s="265"/>
      <c r="BGJ32" s="265"/>
      <c r="BGK32" s="265"/>
      <c r="BGL32" s="265"/>
      <c r="BGM32" s="265"/>
      <c r="BGN32" s="265"/>
      <c r="BGO32" s="265"/>
      <c r="BGP32" s="265"/>
      <c r="BGQ32" s="265"/>
      <c r="BGR32" s="265"/>
      <c r="BGS32" s="265"/>
      <c r="BGT32" s="265"/>
      <c r="BGU32" s="265"/>
      <c r="BGV32" s="265"/>
      <c r="BGW32" s="265"/>
      <c r="BGX32" s="265"/>
      <c r="BGY32" s="265"/>
      <c r="BGZ32" s="265"/>
      <c r="BHA32" s="265"/>
      <c r="BHB32" s="265"/>
      <c r="BHC32" s="265"/>
      <c r="BHD32" s="265"/>
      <c r="BHE32" s="265"/>
      <c r="BHF32" s="265"/>
      <c r="BHG32" s="265"/>
      <c r="BHH32" s="265"/>
      <c r="BHI32" s="265"/>
      <c r="BHJ32" s="265"/>
      <c r="BHK32" s="265"/>
      <c r="BHL32" s="265"/>
      <c r="BHM32" s="265"/>
      <c r="BHN32" s="265"/>
      <c r="BHO32" s="265"/>
      <c r="BHP32" s="265"/>
      <c r="BHQ32" s="265"/>
      <c r="BHR32" s="265"/>
      <c r="BHS32" s="265"/>
      <c r="BHT32" s="265"/>
      <c r="BHU32" s="265"/>
      <c r="BHV32" s="265"/>
      <c r="BHW32" s="265"/>
      <c r="BHX32" s="265"/>
      <c r="BHY32" s="265"/>
      <c r="BHZ32" s="265"/>
      <c r="BIA32" s="265"/>
      <c r="BIB32" s="265"/>
      <c r="BIC32" s="265"/>
      <c r="BID32" s="265"/>
      <c r="BIE32" s="265"/>
      <c r="BIF32" s="265"/>
      <c r="BIG32" s="265"/>
      <c r="BIH32" s="265"/>
      <c r="BII32" s="265"/>
      <c r="BIJ32" s="265"/>
      <c r="BIK32" s="265"/>
      <c r="BIL32" s="265"/>
      <c r="BIM32" s="265"/>
      <c r="BIN32" s="265"/>
      <c r="BIO32" s="265"/>
      <c r="BIP32" s="265"/>
      <c r="BIQ32" s="265"/>
      <c r="BIR32" s="265"/>
      <c r="BIS32" s="265"/>
      <c r="BIT32" s="265"/>
      <c r="BIU32" s="265"/>
      <c r="BIV32" s="265"/>
      <c r="BIW32" s="265"/>
      <c r="BIX32" s="265"/>
      <c r="BIY32" s="265"/>
      <c r="BIZ32" s="265"/>
      <c r="BJA32" s="265"/>
      <c r="BJB32" s="265"/>
      <c r="BJC32" s="265"/>
      <c r="BJD32" s="265"/>
      <c r="BJE32" s="265"/>
      <c r="BJF32" s="265"/>
      <c r="BJG32" s="265"/>
      <c r="BJH32" s="265"/>
      <c r="BJI32" s="265"/>
      <c r="BJJ32" s="265"/>
      <c r="BJK32" s="265"/>
      <c r="BJL32" s="265"/>
      <c r="BJM32" s="265"/>
      <c r="BJN32" s="265"/>
      <c r="BJO32" s="265"/>
      <c r="BJP32" s="265"/>
      <c r="BJQ32" s="265"/>
      <c r="BJR32" s="265"/>
      <c r="BJS32" s="265"/>
      <c r="BJT32" s="265"/>
      <c r="BJU32" s="265"/>
      <c r="BJV32" s="265"/>
      <c r="BJW32" s="265"/>
      <c r="BJX32" s="265"/>
      <c r="BJY32" s="265"/>
      <c r="BJZ32" s="265"/>
      <c r="BKA32" s="265"/>
      <c r="BKB32" s="265"/>
      <c r="BKC32" s="265"/>
      <c r="BKD32" s="265"/>
      <c r="BKE32" s="265"/>
      <c r="BKF32" s="265"/>
      <c r="BKG32" s="265"/>
      <c r="BKH32" s="265"/>
      <c r="BKI32" s="265"/>
      <c r="BKJ32" s="265"/>
      <c r="BKK32" s="265"/>
      <c r="BKL32" s="265"/>
      <c r="BKM32" s="265"/>
      <c r="BKN32" s="265"/>
      <c r="BKO32" s="265"/>
      <c r="BKP32" s="265"/>
      <c r="BKQ32" s="265"/>
      <c r="BKR32" s="265"/>
      <c r="BKS32" s="265"/>
      <c r="BKT32" s="265"/>
      <c r="BKU32" s="265"/>
      <c r="BKV32" s="265"/>
      <c r="BKW32" s="265"/>
      <c r="BKX32" s="265"/>
      <c r="BKY32" s="265"/>
      <c r="BKZ32" s="265"/>
      <c r="BLA32" s="265"/>
      <c r="BLB32" s="265"/>
      <c r="BLC32" s="265"/>
      <c r="BLD32" s="265"/>
      <c r="BLE32" s="265"/>
      <c r="BLF32" s="265"/>
      <c r="BLG32" s="265"/>
      <c r="BLH32" s="265"/>
      <c r="BLI32" s="265"/>
      <c r="BLJ32" s="265"/>
      <c r="BLK32" s="265"/>
      <c r="BLL32" s="265"/>
      <c r="BLM32" s="265"/>
      <c r="BLN32" s="265"/>
      <c r="BLO32" s="265"/>
      <c r="BLP32" s="265"/>
      <c r="BLQ32" s="265"/>
      <c r="BLR32" s="265"/>
      <c r="BLS32" s="265"/>
      <c r="BLT32" s="265"/>
      <c r="BLU32" s="265"/>
      <c r="BLV32" s="265"/>
      <c r="BLW32" s="265"/>
      <c r="BLX32" s="265"/>
      <c r="BLY32" s="265"/>
      <c r="BLZ32" s="265"/>
      <c r="BMA32" s="265"/>
      <c r="BMB32" s="265"/>
      <c r="BMC32" s="265"/>
      <c r="BMD32" s="265"/>
      <c r="BME32" s="265"/>
      <c r="BMF32" s="265"/>
      <c r="BMG32" s="265"/>
      <c r="BMH32" s="265"/>
      <c r="BMI32" s="265"/>
      <c r="BMJ32" s="265"/>
      <c r="BMK32" s="265"/>
      <c r="BML32" s="265"/>
      <c r="BMM32" s="265"/>
      <c r="BMN32" s="265"/>
      <c r="BMO32" s="265"/>
      <c r="BMP32" s="265"/>
      <c r="BMQ32" s="265"/>
      <c r="BMR32" s="265"/>
      <c r="BMS32" s="265"/>
      <c r="BMT32" s="265"/>
      <c r="BMU32" s="265"/>
      <c r="BMV32" s="265"/>
      <c r="BMW32" s="265"/>
      <c r="BMX32" s="265"/>
      <c r="BMY32" s="265"/>
      <c r="BMZ32" s="265"/>
      <c r="BNA32" s="265"/>
      <c r="BNB32" s="265"/>
      <c r="BNC32" s="265"/>
      <c r="BND32" s="265"/>
      <c r="BNE32" s="265"/>
      <c r="BNF32" s="265"/>
      <c r="BNG32" s="265"/>
      <c r="BNH32" s="265"/>
      <c r="BNI32" s="265"/>
      <c r="BNJ32" s="265"/>
      <c r="BNK32" s="265"/>
      <c r="BNL32" s="265"/>
      <c r="BNM32" s="265"/>
      <c r="BNN32" s="265"/>
      <c r="BNO32" s="265"/>
      <c r="BNP32" s="265"/>
      <c r="BNQ32" s="265"/>
      <c r="BNR32" s="265"/>
      <c r="BNS32" s="265"/>
      <c r="BNT32" s="265"/>
      <c r="BNU32" s="265"/>
      <c r="BNV32" s="265"/>
      <c r="BNW32" s="265"/>
      <c r="BNX32" s="265"/>
      <c r="BNY32" s="265"/>
      <c r="BNZ32" s="265"/>
      <c r="BOA32" s="265"/>
      <c r="BOB32" s="265"/>
      <c r="BOC32" s="265"/>
      <c r="BOD32" s="265"/>
      <c r="BOE32" s="265"/>
      <c r="BOF32" s="265"/>
      <c r="BOG32" s="265"/>
      <c r="BOH32" s="265"/>
      <c r="BOI32" s="265"/>
      <c r="BOJ32" s="265"/>
      <c r="BOK32" s="265"/>
      <c r="BOL32" s="265"/>
      <c r="BOM32" s="265"/>
      <c r="BON32" s="265"/>
      <c r="BOO32" s="265"/>
      <c r="BOP32" s="265"/>
      <c r="BOQ32" s="265"/>
      <c r="BOR32" s="265"/>
      <c r="BOS32" s="265"/>
      <c r="BOT32" s="265"/>
      <c r="BOU32" s="265"/>
      <c r="BOV32" s="265"/>
      <c r="BOW32" s="265"/>
      <c r="BOX32" s="265"/>
      <c r="BOY32" s="265"/>
      <c r="BOZ32" s="265"/>
      <c r="BPA32" s="265"/>
      <c r="BPB32" s="265"/>
      <c r="BPC32" s="265"/>
      <c r="BPD32" s="265"/>
      <c r="BPE32" s="265"/>
      <c r="BPF32" s="265"/>
      <c r="BPG32" s="265"/>
      <c r="BPH32" s="265"/>
      <c r="BPI32" s="265"/>
      <c r="BPJ32" s="265"/>
      <c r="BPK32" s="265"/>
      <c r="BPL32" s="265"/>
      <c r="BPM32" s="265"/>
      <c r="BPN32" s="265"/>
      <c r="BPO32" s="265"/>
      <c r="BPP32" s="265"/>
      <c r="BPQ32" s="265"/>
      <c r="BPR32" s="265"/>
      <c r="BPS32" s="265"/>
      <c r="BPT32" s="265"/>
      <c r="BPU32" s="265"/>
      <c r="BPV32" s="265"/>
      <c r="BPW32" s="265"/>
      <c r="BPX32" s="265"/>
      <c r="BPY32" s="265"/>
      <c r="BPZ32" s="265"/>
      <c r="BQA32" s="265"/>
      <c r="BQB32" s="265"/>
      <c r="BQC32" s="265"/>
      <c r="BQD32" s="265"/>
      <c r="BQE32" s="265"/>
      <c r="BQF32" s="265"/>
      <c r="BQG32" s="265"/>
      <c r="BQH32" s="265"/>
      <c r="BQI32" s="265"/>
      <c r="BQJ32" s="265"/>
      <c r="BQK32" s="265"/>
      <c r="BQL32" s="265"/>
      <c r="BQM32" s="265"/>
      <c r="BQN32" s="265"/>
      <c r="BQO32" s="265"/>
      <c r="BQP32" s="265"/>
      <c r="BQQ32" s="265"/>
      <c r="BQR32" s="265"/>
      <c r="BQS32" s="265"/>
      <c r="BQT32" s="265"/>
      <c r="BQU32" s="265"/>
      <c r="BQV32" s="265"/>
      <c r="BQW32" s="265"/>
      <c r="BQX32" s="265"/>
      <c r="BQY32" s="265"/>
      <c r="BQZ32" s="265"/>
      <c r="BRA32" s="265"/>
      <c r="BRB32" s="265"/>
      <c r="BRC32" s="265"/>
      <c r="BRD32" s="265"/>
      <c r="BRE32" s="265"/>
      <c r="BRF32" s="265"/>
      <c r="BRG32" s="265"/>
      <c r="BRH32" s="265"/>
      <c r="BRI32" s="265"/>
      <c r="BRJ32" s="265"/>
      <c r="BRK32" s="265"/>
      <c r="BRL32" s="265"/>
      <c r="BRM32" s="265"/>
      <c r="BRN32" s="265"/>
      <c r="BRO32" s="265"/>
      <c r="BRP32" s="265"/>
      <c r="BRQ32" s="265"/>
      <c r="BRR32" s="265"/>
      <c r="BRS32" s="265"/>
      <c r="BRT32" s="265"/>
      <c r="BRU32" s="265"/>
      <c r="BRV32" s="265"/>
      <c r="BRW32" s="265"/>
      <c r="BRX32" s="265"/>
      <c r="BRY32" s="265"/>
      <c r="BRZ32" s="265"/>
      <c r="BSA32" s="265"/>
      <c r="BSB32" s="265"/>
      <c r="BSC32" s="265"/>
      <c r="BSD32" s="265"/>
      <c r="BSE32" s="265"/>
      <c r="BSF32" s="265"/>
      <c r="BSG32" s="265"/>
      <c r="BSH32" s="265"/>
      <c r="BSI32" s="265"/>
      <c r="BSJ32" s="265"/>
      <c r="BSK32" s="265"/>
      <c r="BSL32" s="265"/>
      <c r="BSM32" s="265"/>
      <c r="BSN32" s="265"/>
      <c r="BSO32" s="265"/>
      <c r="BSP32" s="265"/>
      <c r="BSQ32" s="265"/>
      <c r="BSR32" s="265"/>
      <c r="BSS32" s="265"/>
      <c r="BST32" s="265"/>
      <c r="BSU32" s="265"/>
      <c r="BSV32" s="265"/>
      <c r="BSW32" s="265"/>
      <c r="BSX32" s="265"/>
      <c r="BSY32" s="265"/>
      <c r="BSZ32" s="265"/>
      <c r="BTA32" s="265"/>
      <c r="BTB32" s="265"/>
      <c r="BTC32" s="265"/>
      <c r="BTD32" s="265"/>
      <c r="BTE32" s="265"/>
      <c r="BTF32" s="265"/>
      <c r="BTG32" s="265"/>
      <c r="BTH32" s="265"/>
      <c r="BTI32" s="265"/>
      <c r="BTJ32" s="265"/>
      <c r="BTK32" s="265"/>
      <c r="BTL32" s="265"/>
      <c r="BTM32" s="265"/>
      <c r="BTN32" s="265"/>
      <c r="BTO32" s="265"/>
      <c r="BTP32" s="265"/>
      <c r="BTQ32" s="265"/>
      <c r="BTR32" s="265"/>
      <c r="BTS32" s="265"/>
      <c r="BTT32" s="265"/>
      <c r="BTU32" s="265"/>
      <c r="BTV32" s="265"/>
      <c r="BTW32" s="265"/>
      <c r="BTX32" s="265"/>
      <c r="BTY32" s="265"/>
      <c r="BTZ32" s="265"/>
      <c r="BUA32" s="265"/>
      <c r="BUB32" s="265"/>
      <c r="BUC32" s="265"/>
      <c r="BUD32" s="265"/>
      <c r="BUE32" s="265"/>
      <c r="BUF32" s="265"/>
      <c r="BUG32" s="265"/>
      <c r="BUH32" s="265"/>
      <c r="BUI32" s="265"/>
      <c r="BUJ32" s="265"/>
      <c r="BUK32" s="265"/>
      <c r="BUL32" s="265"/>
      <c r="BUM32" s="265"/>
      <c r="BUN32" s="265"/>
      <c r="BUO32" s="265"/>
      <c r="BUP32" s="265"/>
      <c r="BUQ32" s="265"/>
      <c r="BUR32" s="265"/>
      <c r="BUS32" s="265"/>
      <c r="BUT32" s="265"/>
      <c r="BUU32" s="265"/>
      <c r="BUV32" s="265"/>
      <c r="BUW32" s="265"/>
      <c r="BUX32" s="265"/>
      <c r="BUY32" s="265"/>
      <c r="BUZ32" s="265"/>
      <c r="BVA32" s="265"/>
      <c r="BVB32" s="265"/>
      <c r="BVC32" s="265"/>
      <c r="BVD32" s="265"/>
      <c r="BVE32" s="265"/>
      <c r="BVF32" s="265"/>
      <c r="BVG32" s="265"/>
      <c r="BVH32" s="265"/>
      <c r="BVI32" s="265"/>
      <c r="BVJ32" s="265"/>
      <c r="BVK32" s="265"/>
      <c r="BVL32" s="265"/>
      <c r="BVM32" s="265"/>
      <c r="BVN32" s="265"/>
      <c r="BVO32" s="265"/>
      <c r="BVP32" s="265"/>
      <c r="BVQ32" s="265"/>
      <c r="BVR32" s="265"/>
      <c r="BVS32" s="265"/>
      <c r="BVT32" s="265"/>
      <c r="BVU32" s="265"/>
      <c r="BVV32" s="265"/>
      <c r="BVW32" s="265"/>
      <c r="BVX32" s="265"/>
      <c r="BVY32" s="265"/>
      <c r="BVZ32" s="265"/>
      <c r="BWA32" s="265"/>
      <c r="BWB32" s="265"/>
      <c r="BWC32" s="265"/>
      <c r="BWD32" s="265"/>
      <c r="BWE32" s="265"/>
      <c r="BWF32" s="265"/>
      <c r="BWG32" s="265"/>
      <c r="BWH32" s="265"/>
      <c r="BWI32" s="265"/>
      <c r="BWJ32" s="265"/>
      <c r="BWK32" s="265"/>
      <c r="BWL32" s="265"/>
      <c r="BWM32" s="265"/>
      <c r="BWN32" s="265"/>
      <c r="BWO32" s="265"/>
      <c r="BWP32" s="265"/>
      <c r="BWQ32" s="265"/>
      <c r="BWR32" s="265"/>
      <c r="BWS32" s="265"/>
      <c r="BWT32" s="265"/>
      <c r="BWU32" s="265"/>
      <c r="BWV32" s="265"/>
      <c r="BWW32" s="265"/>
      <c r="BWX32" s="265"/>
      <c r="BWY32" s="265"/>
      <c r="BWZ32" s="265"/>
      <c r="BXA32" s="265"/>
      <c r="BXB32" s="265"/>
      <c r="BXC32" s="265"/>
      <c r="BXD32" s="265"/>
      <c r="BXE32" s="265"/>
      <c r="BXF32" s="265"/>
      <c r="BXG32" s="265"/>
      <c r="BXH32" s="265"/>
      <c r="BXI32" s="265"/>
      <c r="BXJ32" s="265"/>
      <c r="BXK32" s="265"/>
      <c r="BXL32" s="265"/>
      <c r="BXM32" s="265"/>
      <c r="BXN32" s="265"/>
      <c r="BXO32" s="265"/>
      <c r="BXP32" s="265"/>
      <c r="BXQ32" s="265"/>
      <c r="BXR32" s="265"/>
      <c r="BXS32" s="265"/>
      <c r="BXT32" s="265"/>
      <c r="BXU32" s="265"/>
      <c r="BXV32" s="265"/>
      <c r="BXW32" s="265"/>
      <c r="BXX32" s="265"/>
      <c r="BXY32" s="265"/>
      <c r="BXZ32" s="265"/>
      <c r="BYA32" s="265"/>
      <c r="BYB32" s="265"/>
      <c r="BYC32" s="265"/>
      <c r="BYD32" s="265"/>
      <c r="BYE32" s="265"/>
      <c r="BYF32" s="265"/>
      <c r="BYG32" s="265"/>
      <c r="BYH32" s="265"/>
      <c r="BYI32" s="265"/>
      <c r="BYJ32" s="265"/>
      <c r="BYK32" s="265"/>
      <c r="BYL32" s="265"/>
      <c r="BYM32" s="265"/>
      <c r="BYN32" s="265"/>
      <c r="BYO32" s="265"/>
      <c r="BYP32" s="265"/>
      <c r="BYQ32" s="265"/>
      <c r="BYR32" s="265"/>
      <c r="BYS32" s="265"/>
      <c r="BYT32" s="265"/>
      <c r="BYU32" s="265"/>
      <c r="BYV32" s="265"/>
      <c r="BYW32" s="265"/>
      <c r="BYX32" s="265"/>
      <c r="BYY32" s="265"/>
      <c r="BYZ32" s="265"/>
      <c r="BZA32" s="265"/>
      <c r="BZB32" s="265"/>
      <c r="BZC32" s="265"/>
      <c r="BZD32" s="265"/>
      <c r="BZE32" s="265"/>
      <c r="BZF32" s="265"/>
      <c r="BZG32" s="265"/>
      <c r="BZH32" s="265"/>
      <c r="BZI32" s="265"/>
      <c r="BZJ32" s="265"/>
      <c r="BZK32" s="265"/>
      <c r="BZL32" s="265"/>
      <c r="BZM32" s="265"/>
      <c r="BZN32" s="265"/>
      <c r="BZO32" s="265"/>
      <c r="BZP32" s="265"/>
      <c r="BZQ32" s="265"/>
      <c r="BZR32" s="265"/>
      <c r="BZS32" s="265"/>
      <c r="BZT32" s="265"/>
      <c r="BZU32" s="265"/>
      <c r="BZV32" s="265"/>
      <c r="BZW32" s="265"/>
      <c r="BZX32" s="265"/>
      <c r="BZY32" s="265"/>
      <c r="BZZ32" s="265"/>
      <c r="CAA32" s="265"/>
      <c r="CAB32" s="265"/>
      <c r="CAC32" s="265"/>
      <c r="CAD32" s="265"/>
      <c r="CAE32" s="265"/>
      <c r="CAF32" s="265"/>
      <c r="CAG32" s="265"/>
      <c r="CAH32" s="265"/>
      <c r="CAI32" s="265"/>
      <c r="CAJ32" s="265"/>
      <c r="CAK32" s="265"/>
      <c r="CAL32" s="265"/>
      <c r="CAM32" s="265"/>
      <c r="CAN32" s="265"/>
      <c r="CAO32" s="265"/>
      <c r="CAP32" s="265"/>
      <c r="CAQ32" s="265"/>
      <c r="CAR32" s="265"/>
      <c r="CAS32" s="265"/>
      <c r="CAT32" s="265"/>
      <c r="CAU32" s="265"/>
      <c r="CAV32" s="265"/>
      <c r="CAW32" s="265"/>
      <c r="CAX32" s="265"/>
      <c r="CAY32" s="265"/>
      <c r="CAZ32" s="265"/>
      <c r="CBA32" s="265"/>
      <c r="CBB32" s="265"/>
      <c r="CBC32" s="265"/>
      <c r="CBD32" s="265"/>
      <c r="CBE32" s="265"/>
      <c r="CBF32" s="265"/>
      <c r="CBG32" s="265"/>
      <c r="CBH32" s="265"/>
      <c r="CBI32" s="265"/>
      <c r="CBJ32" s="265"/>
      <c r="CBK32" s="265"/>
      <c r="CBL32" s="265"/>
      <c r="CBM32" s="265"/>
      <c r="CBN32" s="265"/>
      <c r="CBO32" s="265"/>
      <c r="CBP32" s="265"/>
      <c r="CBQ32" s="265"/>
      <c r="CBR32" s="265"/>
      <c r="CBS32" s="265"/>
      <c r="CBT32" s="265"/>
      <c r="CBU32" s="265"/>
      <c r="CBV32" s="265"/>
      <c r="CBW32" s="265"/>
      <c r="CBX32" s="265"/>
      <c r="CBY32" s="265"/>
      <c r="CBZ32" s="265"/>
      <c r="CCA32" s="265"/>
      <c r="CCB32" s="265"/>
      <c r="CCC32" s="265"/>
      <c r="CCD32" s="265"/>
      <c r="CCE32" s="265"/>
      <c r="CCF32" s="265"/>
      <c r="CCG32" s="265"/>
      <c r="CCH32" s="265"/>
      <c r="CCI32" s="265"/>
      <c r="CCJ32" s="265"/>
      <c r="CCK32" s="265"/>
      <c r="CCL32" s="265"/>
      <c r="CCM32" s="265"/>
      <c r="CCN32" s="265"/>
      <c r="CCO32" s="265"/>
      <c r="CCP32" s="265"/>
      <c r="CCQ32" s="265"/>
      <c r="CCR32" s="265"/>
      <c r="CCS32" s="265"/>
      <c r="CCT32" s="265"/>
      <c r="CCU32" s="265"/>
      <c r="CCV32" s="265"/>
      <c r="CCW32" s="265"/>
      <c r="CCX32" s="265"/>
      <c r="CCY32" s="265"/>
      <c r="CCZ32" s="265"/>
      <c r="CDA32" s="265"/>
      <c r="CDB32" s="265"/>
      <c r="CDC32" s="265"/>
      <c r="CDD32" s="265"/>
      <c r="CDE32" s="265"/>
      <c r="CDF32" s="265"/>
      <c r="CDG32" s="265"/>
      <c r="CDH32" s="265"/>
      <c r="CDI32" s="265"/>
      <c r="CDJ32" s="265"/>
      <c r="CDK32" s="265"/>
      <c r="CDL32" s="265"/>
      <c r="CDM32" s="265"/>
      <c r="CDN32" s="265"/>
      <c r="CDO32" s="265"/>
      <c r="CDP32" s="265"/>
      <c r="CDQ32" s="265"/>
      <c r="CDR32" s="265"/>
      <c r="CDS32" s="265"/>
      <c r="CDT32" s="265"/>
      <c r="CDU32" s="265"/>
      <c r="CDV32" s="265"/>
      <c r="CDW32" s="265"/>
      <c r="CDX32" s="265"/>
      <c r="CDY32" s="265"/>
      <c r="CDZ32" s="265"/>
      <c r="CEA32" s="265"/>
      <c r="CEB32" s="265"/>
      <c r="CEC32" s="265"/>
      <c r="CED32" s="265"/>
      <c r="CEE32" s="265"/>
      <c r="CEF32" s="265"/>
      <c r="CEG32" s="265"/>
      <c r="CEH32" s="265"/>
      <c r="CEI32" s="265"/>
      <c r="CEJ32" s="265"/>
      <c r="CEK32" s="265"/>
      <c r="CEL32" s="265"/>
      <c r="CEM32" s="265"/>
      <c r="CEN32" s="265"/>
      <c r="CEO32" s="265"/>
      <c r="CEP32" s="265"/>
      <c r="CEQ32" s="265"/>
      <c r="CER32" s="265"/>
      <c r="CES32" s="265"/>
      <c r="CET32" s="265"/>
      <c r="CEU32" s="265"/>
      <c r="CEV32" s="265"/>
      <c r="CEW32" s="265"/>
      <c r="CEX32" s="265"/>
      <c r="CEY32" s="265"/>
      <c r="CEZ32" s="265"/>
      <c r="CFA32" s="265"/>
      <c r="CFB32" s="265"/>
      <c r="CFC32" s="265"/>
      <c r="CFD32" s="265"/>
      <c r="CFE32" s="265"/>
      <c r="CFF32" s="265"/>
      <c r="CFG32" s="265"/>
      <c r="CFH32" s="265"/>
      <c r="CFI32" s="265"/>
      <c r="CFJ32" s="265"/>
      <c r="CFK32" s="265"/>
      <c r="CFL32" s="265"/>
      <c r="CFM32" s="265"/>
      <c r="CFN32" s="265"/>
      <c r="CFO32" s="265"/>
      <c r="CFP32" s="265"/>
      <c r="CFQ32" s="265"/>
      <c r="CFR32" s="265"/>
      <c r="CFS32" s="265"/>
      <c r="CFT32" s="265"/>
      <c r="CFU32" s="265"/>
      <c r="CFV32" s="265"/>
      <c r="CFW32" s="265"/>
      <c r="CFX32" s="265"/>
      <c r="CFY32" s="265"/>
      <c r="CFZ32" s="265"/>
      <c r="CGA32" s="265"/>
      <c r="CGB32" s="265"/>
      <c r="CGC32" s="265"/>
      <c r="CGD32" s="265"/>
      <c r="CGE32" s="265"/>
      <c r="CGF32" s="265"/>
      <c r="CGG32" s="265"/>
      <c r="CGH32" s="265"/>
      <c r="CGI32" s="265"/>
      <c r="CGJ32" s="265"/>
      <c r="CGK32" s="265"/>
      <c r="CGL32" s="265"/>
      <c r="CGM32" s="265"/>
      <c r="CGN32" s="265"/>
      <c r="CGO32" s="265"/>
      <c r="CGP32" s="265"/>
      <c r="CGQ32" s="265"/>
      <c r="CGR32" s="265"/>
      <c r="CGS32" s="265"/>
      <c r="CGT32" s="265"/>
      <c r="CGU32" s="265"/>
      <c r="CGV32" s="265"/>
      <c r="CGW32" s="265"/>
      <c r="CGX32" s="265"/>
      <c r="CGY32" s="265"/>
      <c r="CGZ32" s="265"/>
      <c r="CHA32" s="265"/>
      <c r="CHB32" s="265"/>
      <c r="CHC32" s="265"/>
      <c r="CHD32" s="265"/>
      <c r="CHE32" s="265"/>
      <c r="CHF32" s="265"/>
      <c r="CHG32" s="265"/>
      <c r="CHH32" s="265"/>
      <c r="CHI32" s="265"/>
      <c r="CHJ32" s="265"/>
      <c r="CHK32" s="265"/>
      <c r="CHL32" s="265"/>
      <c r="CHM32" s="265"/>
      <c r="CHN32" s="265"/>
      <c r="CHO32" s="265"/>
      <c r="CHP32" s="265"/>
      <c r="CHQ32" s="265"/>
      <c r="CHR32" s="265"/>
      <c r="CHS32" s="265"/>
      <c r="CHT32" s="265"/>
      <c r="CHU32" s="265"/>
      <c r="CHV32" s="265"/>
      <c r="CHW32" s="265"/>
      <c r="CHX32" s="265"/>
      <c r="CHY32" s="265"/>
      <c r="CHZ32" s="265"/>
      <c r="CIA32" s="265"/>
      <c r="CIB32" s="265"/>
      <c r="CIC32" s="265"/>
      <c r="CID32" s="265"/>
      <c r="CIE32" s="265"/>
      <c r="CIF32" s="265"/>
      <c r="CIG32" s="265"/>
      <c r="CIH32" s="265"/>
      <c r="CII32" s="265"/>
      <c r="CIJ32" s="265"/>
      <c r="CIK32" s="265"/>
      <c r="CIL32" s="265"/>
      <c r="CIM32" s="265"/>
      <c r="CIN32" s="265"/>
      <c r="CIO32" s="265"/>
      <c r="CIP32" s="265"/>
      <c r="CIQ32" s="265"/>
      <c r="CIR32" s="265"/>
      <c r="CIS32" s="265"/>
      <c r="CIT32" s="265"/>
      <c r="CIU32" s="265"/>
      <c r="CIV32" s="265"/>
      <c r="CIW32" s="265"/>
      <c r="CIX32" s="265"/>
      <c r="CIY32" s="265"/>
      <c r="CIZ32" s="265"/>
      <c r="CJA32" s="265"/>
      <c r="CJB32" s="265"/>
      <c r="CJC32" s="265"/>
      <c r="CJD32" s="265"/>
      <c r="CJE32" s="265"/>
      <c r="CJF32" s="265"/>
      <c r="CJG32" s="265"/>
      <c r="CJH32" s="265"/>
      <c r="CJI32" s="265"/>
      <c r="CJJ32" s="265"/>
      <c r="CJK32" s="265"/>
      <c r="CJL32" s="265"/>
      <c r="CJM32" s="265"/>
      <c r="CJN32" s="265"/>
      <c r="CJO32" s="265"/>
      <c r="CJP32" s="265"/>
      <c r="CJQ32" s="265"/>
      <c r="CJR32" s="265"/>
      <c r="CJS32" s="265"/>
      <c r="CJT32" s="265"/>
      <c r="CJU32" s="265"/>
      <c r="CJV32" s="265"/>
      <c r="CJW32" s="265"/>
      <c r="CJX32" s="265"/>
      <c r="CJY32" s="265"/>
      <c r="CJZ32" s="265"/>
      <c r="CKA32" s="265"/>
      <c r="CKB32" s="265"/>
      <c r="CKC32" s="265"/>
      <c r="CKD32" s="265"/>
      <c r="CKE32" s="265"/>
      <c r="CKF32" s="265"/>
      <c r="CKG32" s="265"/>
      <c r="CKH32" s="265"/>
      <c r="CKI32" s="265"/>
      <c r="CKJ32" s="265"/>
      <c r="CKK32" s="265"/>
      <c r="CKL32" s="265"/>
      <c r="CKM32" s="265"/>
      <c r="CKN32" s="265"/>
      <c r="CKO32" s="265"/>
      <c r="CKP32" s="265"/>
      <c r="CKQ32" s="265"/>
      <c r="CKR32" s="265"/>
      <c r="CKS32" s="265"/>
      <c r="CKT32" s="265"/>
      <c r="CKU32" s="265"/>
      <c r="CKV32" s="265"/>
      <c r="CKW32" s="265"/>
      <c r="CKX32" s="265"/>
      <c r="CKY32" s="265"/>
      <c r="CKZ32" s="265"/>
      <c r="CLA32" s="265"/>
      <c r="CLB32" s="265"/>
      <c r="CLC32" s="265"/>
      <c r="CLD32" s="265"/>
      <c r="CLE32" s="265"/>
      <c r="CLF32" s="265"/>
      <c r="CLG32" s="265"/>
      <c r="CLH32" s="265"/>
      <c r="CLI32" s="265"/>
      <c r="CLJ32" s="265"/>
      <c r="CLK32" s="265"/>
      <c r="CLL32" s="265"/>
      <c r="CLM32" s="265"/>
      <c r="CLN32" s="265"/>
      <c r="CLO32" s="265"/>
      <c r="CLP32" s="265"/>
      <c r="CLQ32" s="265"/>
      <c r="CLR32" s="265"/>
      <c r="CLS32" s="265"/>
      <c r="CLT32" s="265"/>
      <c r="CLU32" s="265"/>
      <c r="CLV32" s="265"/>
      <c r="CLW32" s="265"/>
      <c r="CLX32" s="265"/>
      <c r="CLY32" s="265"/>
      <c r="CLZ32" s="265"/>
      <c r="CMA32" s="265"/>
      <c r="CMB32" s="265"/>
      <c r="CMC32" s="265"/>
      <c r="CMD32" s="265"/>
      <c r="CME32" s="265"/>
      <c r="CMF32" s="265"/>
      <c r="CMG32" s="265"/>
      <c r="CMH32" s="265"/>
      <c r="CMI32" s="265"/>
      <c r="CMJ32" s="265"/>
      <c r="CMK32" s="265"/>
      <c r="CML32" s="265"/>
      <c r="CMM32" s="265"/>
      <c r="CMN32" s="265"/>
      <c r="CMO32" s="265"/>
      <c r="CMP32" s="265"/>
      <c r="CMQ32" s="265"/>
      <c r="CMR32" s="265"/>
      <c r="CMS32" s="265"/>
      <c r="CMT32" s="265"/>
      <c r="CMU32" s="265"/>
      <c r="CMV32" s="265"/>
      <c r="CMW32" s="265"/>
      <c r="CMX32" s="265"/>
      <c r="CMY32" s="265"/>
      <c r="CMZ32" s="265"/>
      <c r="CNA32" s="265"/>
      <c r="CNB32" s="265"/>
      <c r="CNC32" s="265"/>
      <c r="CND32" s="265"/>
      <c r="CNE32" s="265"/>
      <c r="CNF32" s="265"/>
      <c r="CNG32" s="265"/>
      <c r="CNH32" s="265"/>
      <c r="CNI32" s="265"/>
      <c r="CNJ32" s="265"/>
      <c r="CNK32" s="265"/>
      <c r="CNL32" s="265"/>
      <c r="CNM32" s="265"/>
      <c r="CNN32" s="265"/>
      <c r="CNO32" s="265"/>
      <c r="CNP32" s="265"/>
      <c r="CNQ32" s="265"/>
      <c r="CNR32" s="265"/>
      <c r="CNS32" s="265"/>
      <c r="CNT32" s="265"/>
      <c r="CNU32" s="265"/>
      <c r="CNV32" s="265"/>
      <c r="CNW32" s="265"/>
      <c r="CNX32" s="265"/>
      <c r="CNY32" s="265"/>
      <c r="CNZ32" s="265"/>
      <c r="COA32" s="265"/>
      <c r="COB32" s="265"/>
      <c r="COC32" s="265"/>
      <c r="COD32" s="265"/>
      <c r="COE32" s="265"/>
      <c r="COF32" s="265"/>
      <c r="COG32" s="265"/>
      <c r="COH32" s="265"/>
      <c r="COI32" s="265"/>
      <c r="COJ32" s="265"/>
      <c r="COK32" s="265"/>
      <c r="COL32" s="265"/>
      <c r="COM32" s="265"/>
      <c r="CON32" s="265"/>
      <c r="COO32" s="265"/>
      <c r="COP32" s="265"/>
      <c r="COQ32" s="265"/>
      <c r="COR32" s="265"/>
      <c r="COS32" s="265"/>
      <c r="COT32" s="265"/>
      <c r="COU32" s="265"/>
      <c r="COV32" s="265"/>
      <c r="COW32" s="265"/>
      <c r="COX32" s="265"/>
      <c r="COY32" s="265"/>
      <c r="COZ32" s="265"/>
      <c r="CPA32" s="265"/>
      <c r="CPB32" s="265"/>
      <c r="CPC32" s="265"/>
      <c r="CPD32" s="265"/>
      <c r="CPE32" s="265"/>
      <c r="CPF32" s="265"/>
      <c r="CPG32" s="265"/>
      <c r="CPH32" s="265"/>
      <c r="CPI32" s="265"/>
      <c r="CPJ32" s="265"/>
      <c r="CPK32" s="265"/>
      <c r="CPL32" s="265"/>
      <c r="CPM32" s="265"/>
      <c r="CPN32" s="265"/>
      <c r="CPO32" s="265"/>
      <c r="CPP32" s="265"/>
      <c r="CPQ32" s="265"/>
      <c r="CPR32" s="265"/>
      <c r="CPS32" s="265"/>
      <c r="CPT32" s="265"/>
      <c r="CPU32" s="265"/>
      <c r="CPV32" s="265"/>
      <c r="CPW32" s="265"/>
      <c r="CPX32" s="265"/>
      <c r="CPY32" s="265"/>
      <c r="CPZ32" s="265"/>
      <c r="CQA32" s="265"/>
      <c r="CQB32" s="265"/>
      <c r="CQC32" s="265"/>
      <c r="CQD32" s="265"/>
      <c r="CQE32" s="265"/>
      <c r="CQF32" s="265"/>
      <c r="CQG32" s="265"/>
      <c r="CQH32" s="265"/>
      <c r="CQI32" s="265"/>
      <c r="CQJ32" s="265"/>
      <c r="CQK32" s="265"/>
      <c r="CQL32" s="265"/>
      <c r="CQM32" s="265"/>
      <c r="CQN32" s="265"/>
      <c r="CQO32" s="265"/>
      <c r="CQP32" s="265"/>
      <c r="CQQ32" s="265"/>
      <c r="CQR32" s="265"/>
      <c r="CQS32" s="265"/>
      <c r="CQT32" s="265"/>
      <c r="CQU32" s="265"/>
      <c r="CQV32" s="265"/>
      <c r="CQW32" s="265"/>
      <c r="CQX32" s="265"/>
      <c r="CQY32" s="265"/>
      <c r="CQZ32" s="265"/>
      <c r="CRA32" s="265"/>
      <c r="CRB32" s="265"/>
      <c r="CRC32" s="265"/>
      <c r="CRD32" s="265"/>
      <c r="CRE32" s="265"/>
      <c r="CRF32" s="265"/>
      <c r="CRG32" s="265"/>
      <c r="CRH32" s="265"/>
      <c r="CRI32" s="265"/>
      <c r="CRJ32" s="265"/>
      <c r="CRK32" s="265"/>
      <c r="CRL32" s="265"/>
      <c r="CRM32" s="265"/>
      <c r="CRN32" s="265"/>
      <c r="CRO32" s="265"/>
      <c r="CRP32" s="265"/>
      <c r="CRQ32" s="265"/>
      <c r="CRR32" s="265"/>
      <c r="CRS32" s="265"/>
      <c r="CRT32" s="265"/>
      <c r="CRU32" s="265"/>
      <c r="CRV32" s="265"/>
      <c r="CRW32" s="265"/>
      <c r="CRX32" s="265"/>
      <c r="CRY32" s="265"/>
      <c r="CRZ32" s="265"/>
      <c r="CSA32" s="265"/>
      <c r="CSB32" s="265"/>
      <c r="CSC32" s="265"/>
      <c r="CSD32" s="265"/>
      <c r="CSE32" s="265"/>
      <c r="CSF32" s="265"/>
      <c r="CSG32" s="265"/>
      <c r="CSH32" s="265"/>
      <c r="CSI32" s="265"/>
      <c r="CSJ32" s="265"/>
      <c r="CSK32" s="265"/>
      <c r="CSL32" s="265"/>
      <c r="CSM32" s="265"/>
      <c r="CSN32" s="265"/>
      <c r="CSO32" s="265"/>
      <c r="CSP32" s="265"/>
      <c r="CSQ32" s="265"/>
      <c r="CSR32" s="265"/>
      <c r="CSS32" s="265"/>
      <c r="CST32" s="265"/>
      <c r="CSU32" s="265"/>
      <c r="CSV32" s="265"/>
      <c r="CSW32" s="265"/>
      <c r="CSX32" s="265"/>
      <c r="CSY32" s="265"/>
      <c r="CSZ32" s="265"/>
      <c r="CTA32" s="265"/>
      <c r="CTB32" s="265"/>
      <c r="CTC32" s="265"/>
      <c r="CTD32" s="265"/>
      <c r="CTE32" s="265"/>
      <c r="CTF32" s="265"/>
      <c r="CTG32" s="265"/>
      <c r="CTH32" s="265"/>
      <c r="CTI32" s="265"/>
      <c r="CTJ32" s="265"/>
      <c r="CTK32" s="265"/>
      <c r="CTL32" s="265"/>
      <c r="CTM32" s="265"/>
      <c r="CTN32" s="265"/>
      <c r="CTO32" s="265"/>
      <c r="CTP32" s="265"/>
      <c r="CTQ32" s="265"/>
      <c r="CTR32" s="265"/>
      <c r="CTS32" s="265"/>
      <c r="CTT32" s="265"/>
      <c r="CTU32" s="265"/>
      <c r="CTV32" s="265"/>
      <c r="CTW32" s="265"/>
      <c r="CTX32" s="265"/>
      <c r="CTY32" s="265"/>
      <c r="CTZ32" s="265"/>
      <c r="CUA32" s="265"/>
      <c r="CUB32" s="265"/>
      <c r="CUC32" s="265"/>
      <c r="CUD32" s="265"/>
      <c r="CUE32" s="265"/>
      <c r="CUF32" s="265"/>
      <c r="CUG32" s="265"/>
      <c r="CUH32" s="265"/>
      <c r="CUI32" s="265"/>
      <c r="CUJ32" s="265"/>
      <c r="CUK32" s="265"/>
      <c r="CUL32" s="265"/>
      <c r="CUM32" s="265"/>
      <c r="CUN32" s="265"/>
      <c r="CUO32" s="265"/>
      <c r="CUP32" s="265"/>
      <c r="CUQ32" s="265"/>
      <c r="CUR32" s="265"/>
      <c r="CUS32" s="265"/>
      <c r="CUT32" s="265"/>
      <c r="CUU32" s="265"/>
      <c r="CUV32" s="265"/>
      <c r="CUW32" s="265"/>
      <c r="CUX32" s="265"/>
      <c r="CUY32" s="265"/>
      <c r="CUZ32" s="265"/>
      <c r="CVA32" s="265"/>
      <c r="CVB32" s="265"/>
      <c r="CVC32" s="265"/>
      <c r="CVD32" s="265"/>
      <c r="CVE32" s="265"/>
      <c r="CVF32" s="265"/>
      <c r="CVG32" s="265"/>
      <c r="CVH32" s="265"/>
      <c r="CVI32" s="265"/>
      <c r="CVJ32" s="265"/>
      <c r="CVK32" s="265"/>
      <c r="CVL32" s="265"/>
      <c r="CVM32" s="265"/>
      <c r="CVN32" s="265"/>
      <c r="CVO32" s="265"/>
      <c r="CVP32" s="265"/>
      <c r="CVQ32" s="265"/>
      <c r="CVR32" s="265"/>
      <c r="CVS32" s="265"/>
      <c r="CVT32" s="265"/>
      <c r="CVU32" s="265"/>
      <c r="CVV32" s="265"/>
      <c r="CVW32" s="265"/>
      <c r="CVX32" s="265"/>
      <c r="CVY32" s="265"/>
      <c r="CVZ32" s="265"/>
      <c r="CWA32" s="265"/>
      <c r="CWB32" s="265"/>
      <c r="CWC32" s="265"/>
      <c r="CWD32" s="265"/>
      <c r="CWE32" s="265"/>
      <c r="CWF32" s="265"/>
      <c r="CWG32" s="265"/>
      <c r="CWH32" s="265"/>
      <c r="CWI32" s="265"/>
      <c r="CWJ32" s="265"/>
      <c r="CWK32" s="265"/>
      <c r="CWL32" s="265"/>
      <c r="CWM32" s="265"/>
      <c r="CWN32" s="265"/>
      <c r="CWO32" s="265"/>
      <c r="CWP32" s="265"/>
      <c r="CWQ32" s="265"/>
      <c r="CWR32" s="265"/>
      <c r="CWS32" s="265"/>
      <c r="CWT32" s="265"/>
      <c r="CWU32" s="265"/>
      <c r="CWV32" s="265"/>
      <c r="CWW32" s="265"/>
      <c r="CWX32" s="265"/>
      <c r="CWY32" s="265"/>
      <c r="CWZ32" s="265"/>
      <c r="CXA32" s="265"/>
      <c r="CXB32" s="265"/>
      <c r="CXC32" s="265"/>
      <c r="CXD32" s="265"/>
      <c r="CXE32" s="265"/>
      <c r="CXF32" s="265"/>
      <c r="CXG32" s="265"/>
      <c r="CXH32" s="265"/>
      <c r="CXI32" s="265"/>
      <c r="CXJ32" s="265"/>
      <c r="CXK32" s="265"/>
      <c r="CXL32" s="265"/>
      <c r="CXM32" s="265"/>
      <c r="CXN32" s="265"/>
      <c r="CXO32" s="265"/>
      <c r="CXP32" s="265"/>
      <c r="CXQ32" s="265"/>
      <c r="CXR32" s="265"/>
      <c r="CXS32" s="265"/>
      <c r="CXT32" s="265"/>
      <c r="CXU32" s="265"/>
      <c r="CXV32" s="265"/>
      <c r="CXW32" s="265"/>
      <c r="CXX32" s="265"/>
      <c r="CXY32" s="265"/>
      <c r="CXZ32" s="265"/>
      <c r="CYA32" s="265"/>
      <c r="CYB32" s="265"/>
      <c r="CYC32" s="265"/>
      <c r="CYD32" s="265"/>
      <c r="CYE32" s="265"/>
      <c r="CYF32" s="265"/>
      <c r="CYG32" s="265"/>
      <c r="CYH32" s="265"/>
      <c r="CYI32" s="265"/>
      <c r="CYJ32" s="265"/>
      <c r="CYK32" s="265"/>
      <c r="CYL32" s="265"/>
      <c r="CYM32" s="265"/>
      <c r="CYN32" s="265"/>
      <c r="CYO32" s="265"/>
      <c r="CYP32" s="265"/>
      <c r="CYQ32" s="265"/>
      <c r="CYR32" s="265"/>
      <c r="CYS32" s="265"/>
      <c r="CYT32" s="265"/>
      <c r="CYU32" s="265"/>
      <c r="CYV32" s="265"/>
      <c r="CYW32" s="265"/>
      <c r="CYX32" s="265"/>
      <c r="CYY32" s="265"/>
      <c r="CYZ32" s="265"/>
      <c r="CZA32" s="265"/>
      <c r="CZB32" s="265"/>
      <c r="CZC32" s="265"/>
      <c r="CZD32" s="265"/>
      <c r="CZE32" s="265"/>
      <c r="CZF32" s="265"/>
      <c r="CZG32" s="265"/>
      <c r="CZH32" s="265"/>
      <c r="CZI32" s="265"/>
      <c r="CZJ32" s="265"/>
      <c r="CZK32" s="265"/>
      <c r="CZL32" s="265"/>
      <c r="CZM32" s="265"/>
      <c r="CZN32" s="265"/>
      <c r="CZO32" s="265"/>
      <c r="CZP32" s="265"/>
      <c r="CZQ32" s="265"/>
      <c r="CZR32" s="265"/>
      <c r="CZS32" s="265"/>
      <c r="CZT32" s="265"/>
      <c r="CZU32" s="265"/>
      <c r="CZV32" s="265"/>
      <c r="CZW32" s="265"/>
      <c r="CZX32" s="265"/>
      <c r="CZY32" s="265"/>
      <c r="CZZ32" s="265"/>
      <c r="DAA32" s="265"/>
      <c r="DAB32" s="265"/>
      <c r="DAC32" s="265"/>
      <c r="DAD32" s="265"/>
      <c r="DAE32" s="265"/>
      <c r="DAF32" s="265"/>
      <c r="DAG32" s="265"/>
      <c r="DAH32" s="265"/>
      <c r="DAI32" s="265"/>
      <c r="DAJ32" s="265"/>
      <c r="DAK32" s="265"/>
      <c r="DAL32" s="265"/>
      <c r="DAM32" s="265"/>
      <c r="DAN32" s="265"/>
      <c r="DAO32" s="265"/>
      <c r="DAP32" s="265"/>
      <c r="DAQ32" s="265"/>
      <c r="DAR32" s="265"/>
      <c r="DAS32" s="265"/>
      <c r="DAT32" s="265"/>
      <c r="DAU32" s="265"/>
      <c r="DAV32" s="265"/>
      <c r="DAW32" s="265"/>
      <c r="DAX32" s="265"/>
      <c r="DAY32" s="265"/>
      <c r="DAZ32" s="265"/>
      <c r="DBA32" s="265"/>
      <c r="DBB32" s="265"/>
      <c r="DBC32" s="265"/>
      <c r="DBD32" s="265"/>
      <c r="DBE32" s="265"/>
      <c r="DBF32" s="265"/>
      <c r="DBG32" s="265"/>
      <c r="DBH32" s="265"/>
      <c r="DBI32" s="265"/>
      <c r="DBJ32" s="265"/>
      <c r="DBK32" s="265"/>
      <c r="DBL32" s="265"/>
      <c r="DBM32" s="265"/>
      <c r="DBN32" s="265"/>
      <c r="DBO32" s="265"/>
      <c r="DBP32" s="265"/>
      <c r="DBQ32" s="265"/>
      <c r="DBR32" s="265"/>
      <c r="DBS32" s="265"/>
      <c r="DBT32" s="265"/>
      <c r="DBU32" s="265"/>
      <c r="DBV32" s="265"/>
      <c r="DBW32" s="265"/>
      <c r="DBX32" s="265"/>
      <c r="DBY32" s="265"/>
      <c r="DBZ32" s="265"/>
      <c r="DCA32" s="265"/>
      <c r="DCB32" s="265"/>
      <c r="DCC32" s="265"/>
      <c r="DCD32" s="265"/>
      <c r="DCE32" s="265"/>
      <c r="DCF32" s="265"/>
      <c r="DCG32" s="265"/>
      <c r="DCH32" s="265"/>
      <c r="DCI32" s="265"/>
      <c r="DCJ32" s="265"/>
      <c r="DCK32" s="265"/>
      <c r="DCL32" s="265"/>
      <c r="DCM32" s="265"/>
      <c r="DCN32" s="265"/>
      <c r="DCO32" s="265"/>
      <c r="DCP32" s="265"/>
      <c r="DCQ32" s="265"/>
      <c r="DCR32" s="265"/>
      <c r="DCS32" s="265"/>
      <c r="DCT32" s="265"/>
      <c r="DCU32" s="265"/>
      <c r="DCV32" s="265"/>
      <c r="DCW32" s="265"/>
      <c r="DCX32" s="265"/>
      <c r="DCY32" s="265"/>
      <c r="DCZ32" s="265"/>
      <c r="DDA32" s="265"/>
      <c r="DDB32" s="265"/>
      <c r="DDC32" s="265"/>
      <c r="DDD32" s="265"/>
      <c r="DDE32" s="265"/>
      <c r="DDF32" s="265"/>
      <c r="DDG32" s="265"/>
      <c r="DDH32" s="265"/>
      <c r="DDI32" s="265"/>
      <c r="DDJ32" s="265"/>
      <c r="DDK32" s="265"/>
      <c r="DDL32" s="265"/>
      <c r="DDM32" s="265"/>
      <c r="DDN32" s="265"/>
      <c r="DDO32" s="265"/>
      <c r="DDP32" s="265"/>
      <c r="DDQ32" s="265"/>
      <c r="DDR32" s="265"/>
      <c r="DDS32" s="265"/>
      <c r="DDT32" s="265"/>
      <c r="DDU32" s="265"/>
      <c r="DDV32" s="265"/>
      <c r="DDW32" s="265"/>
      <c r="DDX32" s="265"/>
      <c r="DDY32" s="265"/>
      <c r="DDZ32" s="265"/>
      <c r="DEA32" s="265"/>
      <c r="DEB32" s="265"/>
      <c r="DEC32" s="265"/>
      <c r="DED32" s="265"/>
      <c r="DEE32" s="265"/>
      <c r="DEF32" s="265"/>
      <c r="DEG32" s="265"/>
      <c r="DEH32" s="265"/>
      <c r="DEI32" s="265"/>
      <c r="DEJ32" s="265"/>
      <c r="DEK32" s="265"/>
      <c r="DEL32" s="265"/>
      <c r="DEM32" s="265"/>
      <c r="DEN32" s="265"/>
      <c r="DEO32" s="265"/>
      <c r="DEP32" s="265"/>
      <c r="DEQ32" s="265"/>
      <c r="DER32" s="265"/>
      <c r="DES32" s="265"/>
      <c r="DET32" s="265"/>
      <c r="DEU32" s="265"/>
      <c r="DEV32" s="265"/>
      <c r="DEW32" s="265"/>
      <c r="DEX32" s="265"/>
      <c r="DEY32" s="265"/>
      <c r="DEZ32" s="265"/>
      <c r="DFA32" s="265"/>
      <c r="DFB32" s="265"/>
      <c r="DFC32" s="265"/>
      <c r="DFD32" s="265"/>
      <c r="DFE32" s="265"/>
      <c r="DFF32" s="265"/>
      <c r="DFG32" s="265"/>
      <c r="DFH32" s="265"/>
      <c r="DFI32" s="265"/>
      <c r="DFJ32" s="265"/>
      <c r="DFK32" s="265"/>
      <c r="DFL32" s="265"/>
      <c r="DFM32" s="265"/>
      <c r="DFN32" s="265"/>
      <c r="DFO32" s="265"/>
      <c r="DFP32" s="265"/>
      <c r="DFQ32" s="265"/>
      <c r="DFR32" s="265"/>
      <c r="DFS32" s="265"/>
      <c r="DFT32" s="265"/>
      <c r="DFU32" s="265"/>
      <c r="DFV32" s="265"/>
      <c r="DFW32" s="265"/>
      <c r="DFX32" s="265"/>
      <c r="DFY32" s="265"/>
      <c r="DFZ32" s="265"/>
      <c r="DGA32" s="265"/>
      <c r="DGB32" s="265"/>
      <c r="DGC32" s="265"/>
      <c r="DGD32" s="265"/>
      <c r="DGE32" s="265"/>
      <c r="DGF32" s="265"/>
      <c r="DGG32" s="265"/>
      <c r="DGH32" s="265"/>
      <c r="DGI32" s="265"/>
      <c r="DGJ32" s="265"/>
      <c r="DGK32" s="265"/>
      <c r="DGL32" s="265"/>
      <c r="DGM32" s="265"/>
      <c r="DGN32" s="265"/>
      <c r="DGO32" s="265"/>
      <c r="DGP32" s="265"/>
      <c r="DGQ32" s="265"/>
      <c r="DGR32" s="265"/>
      <c r="DGS32" s="265"/>
      <c r="DGT32" s="265"/>
      <c r="DGU32" s="265"/>
      <c r="DGV32" s="265"/>
      <c r="DGW32" s="265"/>
      <c r="DGX32" s="265"/>
      <c r="DGY32" s="265"/>
      <c r="DGZ32" s="265"/>
      <c r="DHA32" s="265"/>
      <c r="DHB32" s="265"/>
      <c r="DHC32" s="265"/>
      <c r="DHD32" s="265"/>
      <c r="DHE32" s="265"/>
      <c r="DHF32" s="265"/>
      <c r="DHG32" s="265"/>
      <c r="DHH32" s="265"/>
      <c r="DHI32" s="265"/>
      <c r="DHJ32" s="265"/>
      <c r="DHK32" s="265"/>
      <c r="DHL32" s="265"/>
      <c r="DHM32" s="265"/>
      <c r="DHN32" s="265"/>
      <c r="DHO32" s="265"/>
      <c r="DHP32" s="265"/>
      <c r="DHQ32" s="265"/>
      <c r="DHR32" s="265"/>
      <c r="DHS32" s="265"/>
      <c r="DHT32" s="265"/>
      <c r="DHU32" s="265"/>
      <c r="DHV32" s="265"/>
      <c r="DHW32" s="265"/>
      <c r="DHX32" s="265"/>
      <c r="DHY32" s="265"/>
      <c r="DHZ32" s="265"/>
      <c r="DIA32" s="265"/>
      <c r="DIB32" s="265"/>
      <c r="DIC32" s="265"/>
      <c r="DID32" s="265"/>
      <c r="DIE32" s="265"/>
      <c r="DIF32" s="265"/>
      <c r="DIG32" s="265"/>
      <c r="DIH32" s="265"/>
      <c r="DII32" s="265"/>
      <c r="DIJ32" s="265"/>
      <c r="DIK32" s="265"/>
      <c r="DIL32" s="265"/>
      <c r="DIM32" s="265"/>
      <c r="DIN32" s="265"/>
      <c r="DIO32" s="265"/>
      <c r="DIP32" s="265"/>
      <c r="DIQ32" s="265"/>
      <c r="DIR32" s="265"/>
      <c r="DIS32" s="265"/>
      <c r="DIT32" s="265"/>
      <c r="DIU32" s="265"/>
      <c r="DIV32" s="265"/>
      <c r="DIW32" s="265"/>
      <c r="DIX32" s="265"/>
      <c r="DIY32" s="265"/>
      <c r="DIZ32" s="265"/>
      <c r="DJA32" s="265"/>
      <c r="DJB32" s="265"/>
      <c r="DJC32" s="265"/>
      <c r="DJD32" s="265"/>
      <c r="DJE32" s="265"/>
      <c r="DJF32" s="265"/>
      <c r="DJG32" s="265"/>
      <c r="DJH32" s="265"/>
      <c r="DJI32" s="265"/>
      <c r="DJJ32" s="265"/>
      <c r="DJK32" s="265"/>
      <c r="DJL32" s="265"/>
      <c r="DJM32" s="265"/>
      <c r="DJN32" s="265"/>
      <c r="DJO32" s="265"/>
      <c r="DJP32" s="265"/>
      <c r="DJQ32" s="265"/>
      <c r="DJR32" s="265"/>
      <c r="DJS32" s="265"/>
      <c r="DJT32" s="265"/>
      <c r="DJU32" s="265"/>
      <c r="DJV32" s="265"/>
      <c r="DJW32" s="265"/>
      <c r="DJX32" s="265"/>
      <c r="DJY32" s="265"/>
      <c r="DJZ32" s="265"/>
      <c r="DKA32" s="265"/>
      <c r="DKB32" s="265"/>
      <c r="DKC32" s="265"/>
      <c r="DKD32" s="265"/>
      <c r="DKE32" s="265"/>
      <c r="DKF32" s="265"/>
      <c r="DKG32" s="265"/>
      <c r="DKH32" s="265"/>
      <c r="DKI32" s="265"/>
      <c r="DKJ32" s="265"/>
      <c r="DKK32" s="265"/>
      <c r="DKL32" s="265"/>
      <c r="DKM32" s="265"/>
      <c r="DKN32" s="265"/>
      <c r="DKO32" s="265"/>
      <c r="DKP32" s="265"/>
      <c r="DKQ32" s="265"/>
      <c r="DKR32" s="265"/>
      <c r="DKS32" s="265"/>
      <c r="DKT32" s="265"/>
      <c r="DKU32" s="265"/>
      <c r="DKV32" s="265"/>
      <c r="DKW32" s="265"/>
      <c r="DKX32" s="265"/>
      <c r="DKY32" s="265"/>
      <c r="DKZ32" s="265"/>
      <c r="DLA32" s="265"/>
      <c r="DLB32" s="265"/>
      <c r="DLC32" s="265"/>
      <c r="DLD32" s="265"/>
      <c r="DLE32" s="265"/>
      <c r="DLF32" s="265"/>
      <c r="DLG32" s="265"/>
      <c r="DLH32" s="265"/>
      <c r="DLI32" s="265"/>
      <c r="DLJ32" s="265"/>
      <c r="DLK32" s="265"/>
      <c r="DLL32" s="265"/>
      <c r="DLM32" s="265"/>
      <c r="DLN32" s="265"/>
      <c r="DLO32" s="265"/>
      <c r="DLP32" s="265"/>
      <c r="DLQ32" s="265"/>
      <c r="DLR32" s="265"/>
      <c r="DLS32" s="265"/>
      <c r="DLT32" s="265"/>
      <c r="DLU32" s="265"/>
      <c r="DLV32" s="265"/>
      <c r="DLW32" s="265"/>
      <c r="DLX32" s="265"/>
      <c r="DLY32" s="265"/>
      <c r="DLZ32" s="265"/>
      <c r="DMA32" s="265"/>
      <c r="DMB32" s="265"/>
      <c r="DMC32" s="265"/>
      <c r="DMD32" s="265"/>
      <c r="DME32" s="265"/>
      <c r="DMF32" s="265"/>
      <c r="DMG32" s="265"/>
      <c r="DMH32" s="265"/>
      <c r="DMI32" s="265"/>
      <c r="DMJ32" s="265"/>
      <c r="DMK32" s="265"/>
      <c r="DML32" s="265"/>
      <c r="DMM32" s="265"/>
      <c r="DMN32" s="265"/>
      <c r="DMO32" s="265"/>
      <c r="DMP32" s="265"/>
      <c r="DMQ32" s="265"/>
      <c r="DMR32" s="265"/>
      <c r="DMS32" s="265"/>
      <c r="DMT32" s="265"/>
      <c r="DMU32" s="265"/>
      <c r="DMV32" s="265"/>
      <c r="DMW32" s="265"/>
      <c r="DMX32" s="265"/>
      <c r="DMY32" s="265"/>
      <c r="DMZ32" s="265"/>
      <c r="DNA32" s="265"/>
      <c r="DNB32" s="265"/>
      <c r="DNC32" s="265"/>
      <c r="DND32" s="265"/>
      <c r="DNE32" s="265"/>
      <c r="DNF32" s="265"/>
      <c r="DNG32" s="265"/>
      <c r="DNH32" s="265"/>
      <c r="DNI32" s="265"/>
      <c r="DNJ32" s="265"/>
      <c r="DNK32" s="265"/>
      <c r="DNL32" s="265"/>
      <c r="DNM32" s="265"/>
      <c r="DNN32" s="265"/>
      <c r="DNO32" s="265"/>
      <c r="DNP32" s="265"/>
      <c r="DNQ32" s="265"/>
      <c r="DNR32" s="265"/>
      <c r="DNS32" s="265"/>
      <c r="DNT32" s="265"/>
      <c r="DNU32" s="265"/>
      <c r="DNV32" s="265"/>
      <c r="DNW32" s="265"/>
      <c r="DNX32" s="265"/>
      <c r="DNY32" s="265"/>
      <c r="DNZ32" s="265"/>
      <c r="DOA32" s="265"/>
      <c r="DOB32" s="265"/>
      <c r="DOC32" s="265"/>
      <c r="DOD32" s="265"/>
      <c r="DOE32" s="265"/>
      <c r="DOF32" s="265"/>
      <c r="DOG32" s="265"/>
      <c r="DOH32" s="265"/>
      <c r="DOI32" s="265"/>
      <c r="DOJ32" s="265"/>
      <c r="DOK32" s="265"/>
      <c r="DOL32" s="265"/>
      <c r="DOM32" s="265"/>
      <c r="DON32" s="265"/>
      <c r="DOO32" s="265"/>
      <c r="DOP32" s="265"/>
      <c r="DOQ32" s="265"/>
      <c r="DOR32" s="265"/>
      <c r="DOS32" s="265"/>
      <c r="DOT32" s="265"/>
      <c r="DOU32" s="265"/>
      <c r="DOV32" s="265"/>
      <c r="DOW32" s="265"/>
      <c r="DOX32" s="265"/>
      <c r="DOY32" s="265"/>
      <c r="DOZ32" s="265"/>
      <c r="DPA32" s="265"/>
      <c r="DPB32" s="265"/>
      <c r="DPC32" s="265"/>
      <c r="DPD32" s="265"/>
      <c r="DPE32" s="265"/>
      <c r="DPF32" s="265"/>
      <c r="DPG32" s="265"/>
      <c r="DPH32" s="265"/>
      <c r="DPI32" s="265"/>
      <c r="DPJ32" s="265"/>
      <c r="DPK32" s="265"/>
      <c r="DPL32" s="265"/>
      <c r="DPM32" s="265"/>
      <c r="DPN32" s="265"/>
      <c r="DPO32" s="265"/>
      <c r="DPP32" s="265"/>
      <c r="DPQ32" s="265"/>
      <c r="DPR32" s="265"/>
      <c r="DPS32" s="265"/>
      <c r="DPT32" s="265"/>
      <c r="DPU32" s="265"/>
      <c r="DPV32" s="265"/>
      <c r="DPW32" s="265"/>
      <c r="DPX32" s="265"/>
      <c r="DPY32" s="265"/>
      <c r="DPZ32" s="265"/>
      <c r="DQA32" s="265"/>
      <c r="DQB32" s="265"/>
      <c r="DQC32" s="265"/>
      <c r="DQD32" s="265"/>
      <c r="DQE32" s="265"/>
      <c r="DQF32" s="265"/>
      <c r="DQG32" s="265"/>
      <c r="DQH32" s="265"/>
      <c r="DQI32" s="265"/>
      <c r="DQJ32" s="265"/>
      <c r="DQK32" s="265"/>
      <c r="DQL32" s="265"/>
      <c r="DQM32" s="265"/>
      <c r="DQN32" s="265"/>
      <c r="DQO32" s="265"/>
      <c r="DQP32" s="265"/>
      <c r="DQQ32" s="265"/>
      <c r="DQR32" s="265"/>
      <c r="DQS32" s="265"/>
      <c r="DQT32" s="265"/>
      <c r="DQU32" s="265"/>
      <c r="DQV32" s="265"/>
      <c r="DQW32" s="265"/>
      <c r="DQX32" s="265"/>
      <c r="DQY32" s="265"/>
      <c r="DQZ32" s="265"/>
      <c r="DRA32" s="265"/>
      <c r="DRB32" s="265"/>
      <c r="DRC32" s="265"/>
      <c r="DRD32" s="265"/>
      <c r="DRE32" s="265"/>
      <c r="DRF32" s="265"/>
      <c r="DRG32" s="265"/>
      <c r="DRH32" s="265"/>
      <c r="DRI32" s="265"/>
      <c r="DRJ32" s="265"/>
      <c r="DRK32" s="265"/>
      <c r="DRL32" s="265"/>
      <c r="DRM32" s="265"/>
      <c r="DRN32" s="265"/>
      <c r="DRO32" s="265"/>
      <c r="DRP32" s="265"/>
      <c r="DRQ32" s="265"/>
      <c r="DRR32" s="265"/>
      <c r="DRS32" s="265"/>
      <c r="DRT32" s="265"/>
      <c r="DRU32" s="265"/>
      <c r="DRV32" s="265"/>
      <c r="DRW32" s="265"/>
      <c r="DRX32" s="265"/>
      <c r="DRY32" s="265"/>
      <c r="DRZ32" s="265"/>
      <c r="DSA32" s="265"/>
      <c r="DSB32" s="265"/>
      <c r="DSC32" s="265"/>
      <c r="DSD32" s="265"/>
      <c r="DSE32" s="265"/>
      <c r="DSF32" s="265"/>
      <c r="DSG32" s="265"/>
      <c r="DSH32" s="265"/>
      <c r="DSI32" s="265"/>
      <c r="DSJ32" s="265"/>
      <c r="DSK32" s="265"/>
      <c r="DSL32" s="265"/>
      <c r="DSM32" s="265"/>
      <c r="DSN32" s="265"/>
      <c r="DSO32" s="265"/>
      <c r="DSP32" s="265"/>
      <c r="DSQ32" s="265"/>
      <c r="DSR32" s="265"/>
      <c r="DSS32" s="265"/>
      <c r="DST32" s="265"/>
      <c r="DSU32" s="265"/>
      <c r="DSV32" s="265"/>
      <c r="DSW32" s="265"/>
      <c r="DSX32" s="265"/>
      <c r="DSY32" s="265"/>
      <c r="DSZ32" s="265"/>
      <c r="DTA32" s="265"/>
      <c r="DTB32" s="265"/>
      <c r="DTC32" s="265"/>
      <c r="DTD32" s="265"/>
      <c r="DTE32" s="265"/>
      <c r="DTF32" s="265"/>
      <c r="DTG32" s="265"/>
      <c r="DTH32" s="265"/>
      <c r="DTI32" s="265"/>
      <c r="DTJ32" s="265"/>
      <c r="DTK32" s="265"/>
      <c r="DTL32" s="265"/>
      <c r="DTM32" s="265"/>
      <c r="DTN32" s="265"/>
      <c r="DTO32" s="265"/>
      <c r="DTP32" s="265"/>
      <c r="DTQ32" s="265"/>
      <c r="DTR32" s="265"/>
      <c r="DTS32" s="265"/>
      <c r="DTT32" s="265"/>
      <c r="DTU32" s="265"/>
      <c r="DTV32" s="265"/>
      <c r="DTW32" s="265"/>
      <c r="DTX32" s="265"/>
      <c r="DTY32" s="265"/>
      <c r="DTZ32" s="265"/>
      <c r="DUA32" s="265"/>
      <c r="DUB32" s="265"/>
      <c r="DUC32" s="265"/>
      <c r="DUD32" s="265"/>
      <c r="DUE32" s="265"/>
      <c r="DUF32" s="265"/>
      <c r="DUG32" s="265"/>
      <c r="DUH32" s="265"/>
      <c r="DUI32" s="265"/>
      <c r="DUJ32" s="265"/>
      <c r="DUK32" s="265"/>
      <c r="DUL32" s="265"/>
      <c r="DUM32" s="265"/>
      <c r="DUN32" s="265"/>
      <c r="DUO32" s="265"/>
      <c r="DUP32" s="265"/>
      <c r="DUQ32" s="265"/>
      <c r="DUR32" s="265"/>
      <c r="DUS32" s="265"/>
      <c r="DUT32" s="265"/>
      <c r="DUU32" s="265"/>
      <c r="DUV32" s="265"/>
      <c r="DUW32" s="265"/>
      <c r="DUX32" s="265"/>
      <c r="DUY32" s="265"/>
      <c r="DUZ32" s="265"/>
      <c r="DVA32" s="265"/>
      <c r="DVB32" s="265"/>
      <c r="DVC32" s="265"/>
      <c r="DVD32" s="265"/>
      <c r="DVE32" s="265"/>
      <c r="DVF32" s="265"/>
      <c r="DVG32" s="265"/>
      <c r="DVH32" s="265"/>
      <c r="DVI32" s="265"/>
      <c r="DVJ32" s="265"/>
      <c r="DVK32" s="265"/>
      <c r="DVL32" s="265"/>
      <c r="DVM32" s="265"/>
      <c r="DVN32" s="265"/>
      <c r="DVO32" s="265"/>
      <c r="DVP32" s="265"/>
      <c r="DVQ32" s="265"/>
      <c r="DVR32" s="265"/>
      <c r="DVS32" s="265"/>
      <c r="DVT32" s="265"/>
      <c r="DVU32" s="265"/>
      <c r="DVV32" s="265"/>
      <c r="DVW32" s="265"/>
      <c r="DVX32" s="265"/>
      <c r="DVY32" s="265"/>
      <c r="DVZ32" s="265"/>
      <c r="DWA32" s="265"/>
      <c r="DWB32" s="265"/>
      <c r="DWC32" s="265"/>
      <c r="DWD32" s="265"/>
      <c r="DWE32" s="265"/>
      <c r="DWF32" s="265"/>
      <c r="DWG32" s="265"/>
      <c r="DWH32" s="265"/>
      <c r="DWI32" s="265"/>
      <c r="DWJ32" s="265"/>
      <c r="DWK32" s="265"/>
      <c r="DWL32" s="265"/>
      <c r="DWM32" s="265"/>
      <c r="DWN32" s="265"/>
      <c r="DWO32" s="265"/>
      <c r="DWP32" s="265"/>
      <c r="DWQ32" s="265"/>
      <c r="DWR32" s="265"/>
      <c r="DWS32" s="265"/>
      <c r="DWT32" s="265"/>
      <c r="DWU32" s="265"/>
      <c r="DWV32" s="265"/>
      <c r="DWW32" s="265"/>
      <c r="DWX32" s="265"/>
      <c r="DWY32" s="265"/>
      <c r="DWZ32" s="265"/>
      <c r="DXA32" s="265"/>
      <c r="DXB32" s="265"/>
      <c r="DXC32" s="265"/>
      <c r="DXD32" s="265"/>
      <c r="DXE32" s="265"/>
      <c r="DXF32" s="265"/>
      <c r="DXG32" s="265"/>
      <c r="DXH32" s="265"/>
      <c r="DXI32" s="265"/>
      <c r="DXJ32" s="265"/>
      <c r="DXK32" s="265"/>
      <c r="DXL32" s="265"/>
      <c r="DXM32" s="265"/>
      <c r="DXN32" s="265"/>
      <c r="DXO32" s="265"/>
      <c r="DXP32" s="265"/>
      <c r="DXQ32" s="265"/>
      <c r="DXR32" s="265"/>
      <c r="DXS32" s="265"/>
      <c r="DXT32" s="265"/>
      <c r="DXU32" s="265"/>
      <c r="DXV32" s="265"/>
      <c r="DXW32" s="265"/>
      <c r="DXX32" s="265"/>
      <c r="DXY32" s="265"/>
      <c r="DXZ32" s="265"/>
      <c r="DYA32" s="265"/>
      <c r="DYB32" s="265"/>
      <c r="DYC32" s="265"/>
      <c r="DYD32" s="265"/>
      <c r="DYE32" s="265"/>
      <c r="DYF32" s="265"/>
      <c r="DYG32" s="265"/>
      <c r="DYH32" s="265"/>
      <c r="DYI32" s="265"/>
      <c r="DYJ32" s="265"/>
      <c r="DYK32" s="265"/>
      <c r="DYL32" s="265"/>
      <c r="DYM32" s="265"/>
      <c r="DYN32" s="265"/>
      <c r="DYO32" s="265"/>
      <c r="DYP32" s="265"/>
      <c r="DYQ32" s="265"/>
      <c r="DYR32" s="265"/>
      <c r="DYS32" s="265"/>
      <c r="DYT32" s="265"/>
      <c r="DYU32" s="265"/>
      <c r="DYV32" s="265"/>
      <c r="DYW32" s="265"/>
      <c r="DYX32" s="265"/>
      <c r="DYY32" s="265"/>
      <c r="DYZ32" s="265"/>
      <c r="DZA32" s="265"/>
      <c r="DZB32" s="265"/>
      <c r="DZC32" s="265"/>
      <c r="DZD32" s="265"/>
      <c r="DZE32" s="265"/>
      <c r="DZF32" s="265"/>
      <c r="DZG32" s="265"/>
      <c r="DZH32" s="265"/>
      <c r="DZI32" s="265"/>
      <c r="DZJ32" s="265"/>
      <c r="DZK32" s="265"/>
      <c r="DZL32" s="265"/>
      <c r="DZM32" s="265"/>
      <c r="DZN32" s="265"/>
      <c r="DZO32" s="265"/>
      <c r="DZP32" s="265"/>
      <c r="DZQ32" s="265"/>
      <c r="DZR32" s="265"/>
      <c r="DZS32" s="265"/>
      <c r="DZT32" s="265"/>
      <c r="DZU32" s="265"/>
      <c r="DZV32" s="265"/>
      <c r="DZW32" s="265"/>
      <c r="DZX32" s="265"/>
      <c r="DZY32" s="265"/>
      <c r="DZZ32" s="265"/>
      <c r="EAA32" s="265"/>
      <c r="EAB32" s="265"/>
      <c r="EAC32" s="265"/>
      <c r="EAD32" s="265"/>
      <c r="EAE32" s="265"/>
      <c r="EAF32" s="265"/>
      <c r="EAG32" s="265"/>
      <c r="EAH32" s="265"/>
      <c r="EAI32" s="265"/>
      <c r="EAJ32" s="265"/>
      <c r="EAK32" s="265"/>
      <c r="EAL32" s="265"/>
      <c r="EAM32" s="265"/>
      <c r="EAN32" s="265"/>
      <c r="EAO32" s="265"/>
      <c r="EAP32" s="265"/>
      <c r="EAQ32" s="265"/>
      <c r="EAR32" s="265"/>
      <c r="EAS32" s="265"/>
      <c r="EAT32" s="265"/>
      <c r="EAU32" s="265"/>
      <c r="EAV32" s="265"/>
      <c r="EAW32" s="265"/>
      <c r="EAX32" s="265"/>
      <c r="EAY32" s="265"/>
      <c r="EAZ32" s="265"/>
      <c r="EBA32" s="265"/>
      <c r="EBB32" s="265"/>
      <c r="EBC32" s="265"/>
      <c r="EBD32" s="265"/>
      <c r="EBE32" s="265"/>
      <c r="EBF32" s="265"/>
      <c r="EBG32" s="265"/>
      <c r="EBH32" s="265"/>
      <c r="EBI32" s="265"/>
      <c r="EBJ32" s="265"/>
      <c r="EBK32" s="265"/>
      <c r="EBL32" s="265"/>
      <c r="EBM32" s="265"/>
      <c r="EBN32" s="265"/>
      <c r="EBO32" s="265"/>
      <c r="EBP32" s="265"/>
      <c r="EBQ32" s="265"/>
      <c r="EBR32" s="265"/>
      <c r="EBS32" s="265"/>
      <c r="EBT32" s="265"/>
      <c r="EBU32" s="265"/>
      <c r="EBV32" s="265"/>
      <c r="EBW32" s="265"/>
      <c r="EBX32" s="265"/>
      <c r="EBY32" s="265"/>
      <c r="EBZ32" s="265"/>
      <c r="ECA32" s="265"/>
      <c r="ECB32" s="265"/>
      <c r="ECC32" s="265"/>
      <c r="ECD32" s="265"/>
      <c r="ECE32" s="265"/>
      <c r="ECF32" s="265"/>
      <c r="ECG32" s="265"/>
      <c r="ECH32" s="265"/>
      <c r="ECI32" s="265"/>
      <c r="ECJ32" s="265"/>
      <c r="ECK32" s="265"/>
      <c r="ECL32" s="265"/>
      <c r="ECM32" s="265"/>
      <c r="ECN32" s="265"/>
      <c r="ECO32" s="265"/>
      <c r="ECP32" s="265"/>
      <c r="ECQ32" s="265"/>
      <c r="ECR32" s="265"/>
      <c r="ECS32" s="265"/>
      <c r="ECT32" s="265"/>
      <c r="ECU32" s="265"/>
      <c r="ECV32" s="265"/>
      <c r="ECW32" s="265"/>
      <c r="ECX32" s="265"/>
      <c r="ECY32" s="265"/>
      <c r="ECZ32" s="265"/>
      <c r="EDA32" s="265"/>
      <c r="EDB32" s="265"/>
      <c r="EDC32" s="265"/>
      <c r="EDD32" s="265"/>
      <c r="EDE32" s="265"/>
      <c r="EDF32" s="265"/>
      <c r="EDG32" s="265"/>
      <c r="EDH32" s="265"/>
      <c r="EDI32" s="265"/>
      <c r="EDJ32" s="265"/>
      <c r="EDK32" s="265"/>
      <c r="EDL32" s="265"/>
      <c r="EDM32" s="265"/>
      <c r="EDN32" s="265"/>
      <c r="EDO32" s="265"/>
      <c r="EDP32" s="265"/>
      <c r="EDQ32" s="265"/>
      <c r="EDR32" s="265"/>
      <c r="EDS32" s="265"/>
      <c r="EDT32" s="265"/>
      <c r="EDU32" s="265"/>
      <c r="EDV32" s="265"/>
      <c r="EDW32" s="265"/>
      <c r="EDX32" s="265"/>
      <c r="EDY32" s="265"/>
      <c r="EDZ32" s="265"/>
      <c r="EEA32" s="265"/>
      <c r="EEB32" s="265"/>
      <c r="EEC32" s="265"/>
      <c r="EED32" s="265"/>
      <c r="EEE32" s="265"/>
      <c r="EEF32" s="265"/>
      <c r="EEG32" s="265"/>
      <c r="EEH32" s="265"/>
      <c r="EEI32" s="265"/>
      <c r="EEJ32" s="265"/>
      <c r="EEK32" s="265"/>
      <c r="EEL32" s="265"/>
      <c r="EEM32" s="265"/>
      <c r="EEN32" s="265"/>
      <c r="EEO32" s="265"/>
      <c r="EEP32" s="265"/>
      <c r="EEQ32" s="265"/>
      <c r="EER32" s="265"/>
      <c r="EES32" s="265"/>
      <c r="EET32" s="265"/>
      <c r="EEU32" s="265"/>
      <c r="EEV32" s="265"/>
      <c r="EEW32" s="265"/>
      <c r="EEX32" s="265"/>
      <c r="EEY32" s="265"/>
      <c r="EEZ32" s="265"/>
      <c r="EFA32" s="265"/>
      <c r="EFB32" s="265"/>
      <c r="EFC32" s="265"/>
      <c r="EFD32" s="265"/>
      <c r="EFE32" s="265"/>
      <c r="EFF32" s="265"/>
      <c r="EFG32" s="265"/>
      <c r="EFH32" s="265"/>
      <c r="EFI32" s="265"/>
      <c r="EFJ32" s="265"/>
      <c r="EFK32" s="265"/>
      <c r="EFL32" s="265"/>
      <c r="EFM32" s="265"/>
      <c r="EFN32" s="265"/>
      <c r="EFO32" s="265"/>
      <c r="EFP32" s="265"/>
      <c r="EFQ32" s="265"/>
      <c r="EFR32" s="265"/>
      <c r="EFS32" s="265"/>
      <c r="EFT32" s="265"/>
      <c r="EFU32" s="265"/>
      <c r="EFV32" s="265"/>
      <c r="EFW32" s="265"/>
      <c r="EFX32" s="265"/>
      <c r="EFY32" s="265"/>
      <c r="EFZ32" s="265"/>
      <c r="EGA32" s="265"/>
      <c r="EGB32" s="265"/>
      <c r="EGC32" s="265"/>
      <c r="EGD32" s="265"/>
      <c r="EGE32" s="265"/>
      <c r="EGF32" s="265"/>
      <c r="EGG32" s="265"/>
      <c r="EGH32" s="265"/>
      <c r="EGI32" s="265"/>
      <c r="EGJ32" s="265"/>
      <c r="EGK32" s="265"/>
      <c r="EGL32" s="265"/>
      <c r="EGM32" s="265"/>
      <c r="EGN32" s="265"/>
      <c r="EGO32" s="265"/>
      <c r="EGP32" s="265"/>
      <c r="EGQ32" s="265"/>
      <c r="EGR32" s="265"/>
      <c r="EGS32" s="265"/>
      <c r="EGT32" s="265"/>
      <c r="EGU32" s="265"/>
      <c r="EGV32" s="265"/>
      <c r="EGW32" s="265"/>
      <c r="EGX32" s="265"/>
      <c r="EGY32" s="265"/>
      <c r="EGZ32" s="265"/>
      <c r="EHA32" s="265"/>
      <c r="EHB32" s="265"/>
      <c r="EHC32" s="265"/>
      <c r="EHD32" s="265"/>
      <c r="EHE32" s="265"/>
      <c r="EHF32" s="265"/>
      <c r="EHG32" s="265"/>
      <c r="EHH32" s="265"/>
      <c r="EHI32" s="265"/>
      <c r="EHJ32" s="265"/>
      <c r="EHK32" s="265"/>
      <c r="EHL32" s="265"/>
      <c r="EHM32" s="265"/>
      <c r="EHN32" s="265"/>
      <c r="EHO32" s="265"/>
      <c r="EHP32" s="265"/>
      <c r="EHQ32" s="265"/>
      <c r="EHR32" s="265"/>
      <c r="EHS32" s="265"/>
      <c r="EHT32" s="265"/>
      <c r="EHU32" s="265"/>
      <c r="EHV32" s="265"/>
      <c r="EHW32" s="265"/>
      <c r="EHX32" s="265"/>
      <c r="EHY32" s="265"/>
      <c r="EHZ32" s="265"/>
      <c r="EIA32" s="265"/>
      <c r="EIB32" s="265"/>
      <c r="EIC32" s="265"/>
      <c r="EID32" s="265"/>
      <c r="EIE32" s="265"/>
      <c r="EIF32" s="265"/>
      <c r="EIG32" s="265"/>
      <c r="EIH32" s="265"/>
      <c r="EII32" s="265"/>
      <c r="EIJ32" s="265"/>
      <c r="EIK32" s="265"/>
      <c r="EIL32" s="265"/>
      <c r="EIM32" s="265"/>
      <c r="EIN32" s="265"/>
      <c r="EIO32" s="265"/>
      <c r="EIP32" s="265"/>
      <c r="EIQ32" s="265"/>
      <c r="EIR32" s="265"/>
      <c r="EIS32" s="265"/>
      <c r="EIT32" s="265"/>
      <c r="EIU32" s="265"/>
      <c r="EIV32" s="265"/>
      <c r="EIW32" s="265"/>
      <c r="EIX32" s="265"/>
      <c r="EIY32" s="265"/>
      <c r="EIZ32" s="265"/>
      <c r="EJA32" s="265"/>
      <c r="EJB32" s="265"/>
      <c r="EJC32" s="265"/>
      <c r="EJD32" s="265"/>
      <c r="EJE32" s="265"/>
      <c r="EJF32" s="265"/>
      <c r="EJG32" s="265"/>
      <c r="EJH32" s="265"/>
      <c r="EJI32" s="265"/>
      <c r="EJJ32" s="265"/>
      <c r="EJK32" s="265"/>
      <c r="EJL32" s="265"/>
      <c r="EJM32" s="265"/>
      <c r="EJN32" s="265"/>
      <c r="EJO32" s="265"/>
      <c r="EJP32" s="265"/>
      <c r="EJQ32" s="265"/>
      <c r="EJR32" s="265"/>
      <c r="EJS32" s="265"/>
      <c r="EJT32" s="265"/>
      <c r="EJU32" s="265"/>
      <c r="EJV32" s="265"/>
      <c r="EJW32" s="265"/>
      <c r="EJX32" s="265"/>
      <c r="EJY32" s="265"/>
      <c r="EJZ32" s="265"/>
      <c r="EKA32" s="265"/>
      <c r="EKB32" s="265"/>
      <c r="EKC32" s="265"/>
      <c r="EKD32" s="265"/>
      <c r="EKE32" s="265"/>
      <c r="EKF32" s="265"/>
      <c r="EKG32" s="265"/>
      <c r="EKH32" s="265"/>
      <c r="EKI32" s="265"/>
      <c r="EKJ32" s="265"/>
      <c r="EKK32" s="265"/>
      <c r="EKL32" s="265"/>
      <c r="EKM32" s="265"/>
      <c r="EKN32" s="265"/>
      <c r="EKO32" s="265"/>
      <c r="EKP32" s="265"/>
      <c r="EKQ32" s="265"/>
      <c r="EKR32" s="265"/>
      <c r="EKS32" s="265"/>
      <c r="EKT32" s="265"/>
      <c r="EKU32" s="265"/>
      <c r="EKV32" s="265"/>
      <c r="EKW32" s="265"/>
      <c r="EKX32" s="265"/>
      <c r="EKY32" s="265"/>
      <c r="EKZ32" s="265"/>
      <c r="ELA32" s="265"/>
      <c r="ELB32" s="265"/>
      <c r="ELC32" s="265"/>
      <c r="ELD32" s="265"/>
      <c r="ELE32" s="265"/>
      <c r="ELF32" s="265"/>
      <c r="ELG32" s="265"/>
      <c r="ELH32" s="265"/>
      <c r="ELI32" s="265"/>
      <c r="ELJ32" s="265"/>
      <c r="ELK32" s="265"/>
      <c r="ELL32" s="265"/>
      <c r="ELM32" s="265"/>
      <c r="ELN32" s="265"/>
      <c r="ELO32" s="265"/>
      <c r="ELP32" s="265"/>
      <c r="ELQ32" s="265"/>
      <c r="ELR32" s="265"/>
      <c r="ELS32" s="265"/>
      <c r="ELT32" s="265"/>
      <c r="ELU32" s="265"/>
      <c r="ELV32" s="265"/>
      <c r="ELW32" s="265"/>
      <c r="ELX32" s="265"/>
      <c r="ELY32" s="265"/>
      <c r="ELZ32" s="265"/>
      <c r="EMA32" s="265"/>
      <c r="EMB32" s="265"/>
      <c r="EMC32" s="265"/>
      <c r="EMD32" s="265"/>
      <c r="EME32" s="265"/>
      <c r="EMF32" s="265"/>
      <c r="EMG32" s="265"/>
      <c r="EMH32" s="265"/>
      <c r="EMI32" s="265"/>
      <c r="EMJ32" s="265"/>
      <c r="EMK32" s="265"/>
      <c r="EML32" s="265"/>
      <c r="EMM32" s="265"/>
      <c r="EMN32" s="265"/>
      <c r="EMO32" s="265"/>
      <c r="EMP32" s="265"/>
      <c r="EMQ32" s="265"/>
      <c r="EMR32" s="265"/>
      <c r="EMS32" s="265"/>
      <c r="EMT32" s="265"/>
      <c r="EMU32" s="265"/>
      <c r="EMV32" s="265"/>
      <c r="EMW32" s="265"/>
      <c r="EMX32" s="265"/>
      <c r="EMY32" s="265"/>
      <c r="EMZ32" s="265"/>
      <c r="ENA32" s="265"/>
      <c r="ENB32" s="265"/>
      <c r="ENC32" s="265"/>
      <c r="END32" s="265"/>
      <c r="ENE32" s="265"/>
      <c r="ENF32" s="265"/>
      <c r="ENG32" s="265"/>
      <c r="ENH32" s="265"/>
      <c r="ENI32" s="265"/>
      <c r="ENJ32" s="265"/>
      <c r="ENK32" s="265"/>
      <c r="ENL32" s="265"/>
      <c r="ENM32" s="265"/>
      <c r="ENN32" s="265"/>
      <c r="ENO32" s="265"/>
      <c r="ENP32" s="265"/>
      <c r="ENQ32" s="265"/>
      <c r="ENR32" s="265"/>
      <c r="ENS32" s="265"/>
      <c r="ENT32" s="265"/>
      <c r="ENU32" s="265"/>
      <c r="ENV32" s="265"/>
      <c r="ENW32" s="265"/>
      <c r="ENX32" s="265"/>
      <c r="ENY32" s="265"/>
      <c r="ENZ32" s="265"/>
      <c r="EOA32" s="265"/>
      <c r="EOB32" s="265"/>
      <c r="EOC32" s="265"/>
      <c r="EOD32" s="265"/>
      <c r="EOE32" s="265"/>
      <c r="EOF32" s="265"/>
      <c r="EOG32" s="265"/>
      <c r="EOH32" s="265"/>
      <c r="EOI32" s="265"/>
      <c r="EOJ32" s="265"/>
      <c r="EOK32" s="265"/>
      <c r="EOL32" s="265"/>
      <c r="EOM32" s="265"/>
      <c r="EON32" s="265"/>
      <c r="EOO32" s="265"/>
      <c r="EOP32" s="265"/>
      <c r="EOQ32" s="265"/>
      <c r="EOR32" s="265"/>
      <c r="EOS32" s="265"/>
      <c r="EOT32" s="265"/>
      <c r="EOU32" s="265"/>
      <c r="EOV32" s="265"/>
      <c r="EOW32" s="265"/>
      <c r="EOX32" s="265"/>
      <c r="EOY32" s="265"/>
      <c r="EOZ32" s="265"/>
      <c r="EPA32" s="265"/>
      <c r="EPB32" s="265"/>
      <c r="EPC32" s="265"/>
      <c r="EPD32" s="265"/>
      <c r="EPE32" s="265"/>
      <c r="EPF32" s="265"/>
      <c r="EPG32" s="265"/>
      <c r="EPH32" s="265"/>
      <c r="EPI32" s="265"/>
      <c r="EPJ32" s="265"/>
      <c r="EPK32" s="265"/>
      <c r="EPL32" s="265"/>
      <c r="EPM32" s="265"/>
      <c r="EPN32" s="265"/>
      <c r="EPO32" s="265"/>
      <c r="EPP32" s="265"/>
      <c r="EPQ32" s="265"/>
      <c r="EPR32" s="265"/>
      <c r="EPS32" s="265"/>
      <c r="EPT32" s="265"/>
      <c r="EPU32" s="265"/>
      <c r="EPV32" s="265"/>
      <c r="EPW32" s="265"/>
      <c r="EPX32" s="265"/>
      <c r="EPY32" s="265"/>
      <c r="EPZ32" s="265"/>
      <c r="EQA32" s="265"/>
      <c r="EQB32" s="265"/>
      <c r="EQC32" s="265"/>
      <c r="EQD32" s="265"/>
      <c r="EQE32" s="265"/>
      <c r="EQF32" s="265"/>
      <c r="EQG32" s="265"/>
      <c r="EQH32" s="265"/>
      <c r="EQI32" s="265"/>
      <c r="EQJ32" s="265"/>
      <c r="EQK32" s="265"/>
      <c r="EQL32" s="265"/>
      <c r="EQM32" s="265"/>
      <c r="EQN32" s="265"/>
      <c r="EQO32" s="265"/>
      <c r="EQP32" s="265"/>
      <c r="EQQ32" s="265"/>
      <c r="EQR32" s="265"/>
      <c r="EQS32" s="265"/>
      <c r="EQT32" s="265"/>
      <c r="EQU32" s="265"/>
      <c r="EQV32" s="265"/>
      <c r="EQW32" s="265"/>
      <c r="EQX32" s="265"/>
      <c r="EQY32" s="265"/>
      <c r="EQZ32" s="265"/>
      <c r="ERA32" s="265"/>
      <c r="ERB32" s="265"/>
      <c r="ERC32" s="265"/>
      <c r="ERD32" s="265"/>
      <c r="ERE32" s="265"/>
      <c r="ERF32" s="265"/>
      <c r="ERG32" s="265"/>
      <c r="ERH32" s="265"/>
      <c r="ERI32" s="265"/>
      <c r="ERJ32" s="265"/>
      <c r="ERK32" s="265"/>
      <c r="ERL32" s="265"/>
      <c r="ERM32" s="265"/>
      <c r="ERN32" s="265"/>
      <c r="ERO32" s="265"/>
      <c r="ERP32" s="265"/>
      <c r="ERQ32" s="265"/>
      <c r="ERR32" s="265"/>
      <c r="ERS32" s="265"/>
      <c r="ERT32" s="265"/>
      <c r="ERU32" s="265"/>
      <c r="ERV32" s="265"/>
      <c r="ERW32" s="265"/>
      <c r="ERX32" s="265"/>
      <c r="ERY32" s="265"/>
      <c r="ERZ32" s="265"/>
      <c r="ESA32" s="265"/>
      <c r="ESB32" s="265"/>
      <c r="ESC32" s="265"/>
      <c r="ESD32" s="265"/>
      <c r="ESE32" s="265"/>
      <c r="ESF32" s="265"/>
      <c r="ESG32" s="265"/>
      <c r="ESH32" s="265"/>
      <c r="ESI32" s="265"/>
      <c r="ESJ32" s="265"/>
      <c r="ESK32" s="265"/>
      <c r="ESL32" s="265"/>
      <c r="ESM32" s="265"/>
      <c r="ESN32" s="265"/>
      <c r="ESO32" s="265"/>
      <c r="ESP32" s="265"/>
      <c r="ESQ32" s="265"/>
      <c r="ESR32" s="265"/>
      <c r="ESS32" s="265"/>
      <c r="EST32" s="265"/>
      <c r="ESU32" s="265"/>
      <c r="ESV32" s="265"/>
      <c r="ESW32" s="265"/>
      <c r="ESX32" s="265"/>
      <c r="ESY32" s="265"/>
      <c r="ESZ32" s="265"/>
      <c r="ETA32" s="265"/>
      <c r="ETB32" s="265"/>
      <c r="ETC32" s="265"/>
      <c r="ETD32" s="265"/>
      <c r="ETE32" s="265"/>
      <c r="ETF32" s="265"/>
      <c r="ETG32" s="265"/>
      <c r="ETH32" s="265"/>
      <c r="ETI32" s="265"/>
      <c r="ETJ32" s="265"/>
      <c r="ETK32" s="265"/>
      <c r="ETL32" s="265"/>
      <c r="ETM32" s="265"/>
      <c r="ETN32" s="265"/>
      <c r="ETO32" s="265"/>
      <c r="ETP32" s="265"/>
      <c r="ETQ32" s="265"/>
      <c r="ETR32" s="265"/>
      <c r="ETS32" s="265"/>
      <c r="ETT32" s="265"/>
      <c r="ETU32" s="265"/>
      <c r="ETV32" s="265"/>
      <c r="ETW32" s="265"/>
      <c r="ETX32" s="265"/>
      <c r="ETY32" s="265"/>
      <c r="ETZ32" s="265"/>
      <c r="EUA32" s="265"/>
      <c r="EUB32" s="265"/>
      <c r="EUC32" s="265"/>
      <c r="EUD32" s="265"/>
      <c r="EUE32" s="265"/>
      <c r="EUF32" s="265"/>
      <c r="EUG32" s="265"/>
      <c r="EUH32" s="265"/>
      <c r="EUI32" s="265"/>
      <c r="EUJ32" s="265"/>
      <c r="EUK32" s="265"/>
      <c r="EUL32" s="265"/>
      <c r="EUM32" s="265"/>
      <c r="EUN32" s="265"/>
      <c r="EUO32" s="265"/>
      <c r="EUP32" s="265"/>
      <c r="EUQ32" s="265"/>
      <c r="EUR32" s="265"/>
      <c r="EUS32" s="265"/>
      <c r="EUT32" s="265"/>
      <c r="EUU32" s="265"/>
      <c r="EUV32" s="265"/>
      <c r="EUW32" s="265"/>
      <c r="EUX32" s="265"/>
      <c r="EUY32" s="265"/>
      <c r="EUZ32" s="265"/>
      <c r="EVA32" s="265"/>
      <c r="EVB32" s="265"/>
      <c r="EVC32" s="265"/>
      <c r="EVD32" s="265"/>
      <c r="EVE32" s="265"/>
      <c r="EVF32" s="265"/>
      <c r="EVG32" s="265"/>
      <c r="EVH32" s="265"/>
      <c r="EVI32" s="265"/>
      <c r="EVJ32" s="265"/>
      <c r="EVK32" s="265"/>
      <c r="EVL32" s="265"/>
      <c r="EVM32" s="265"/>
      <c r="EVN32" s="265"/>
      <c r="EVO32" s="265"/>
      <c r="EVP32" s="265"/>
      <c r="EVQ32" s="265"/>
      <c r="EVR32" s="265"/>
      <c r="EVS32" s="265"/>
      <c r="EVT32" s="265"/>
      <c r="EVU32" s="265"/>
      <c r="EVV32" s="265"/>
      <c r="EVW32" s="265"/>
      <c r="EVX32" s="265"/>
      <c r="EVY32" s="265"/>
      <c r="EVZ32" s="265"/>
      <c r="EWA32" s="265"/>
      <c r="EWB32" s="265"/>
      <c r="EWC32" s="265"/>
      <c r="EWD32" s="265"/>
      <c r="EWE32" s="265"/>
      <c r="EWF32" s="265"/>
      <c r="EWG32" s="265"/>
      <c r="EWH32" s="265"/>
      <c r="EWI32" s="265"/>
      <c r="EWJ32" s="265"/>
      <c r="EWK32" s="265"/>
      <c r="EWL32" s="265"/>
      <c r="EWM32" s="265"/>
      <c r="EWN32" s="265"/>
      <c r="EWO32" s="265"/>
      <c r="EWP32" s="265"/>
      <c r="EWQ32" s="265"/>
      <c r="EWR32" s="265"/>
      <c r="EWS32" s="265"/>
      <c r="EWT32" s="265"/>
      <c r="EWU32" s="265"/>
      <c r="EWV32" s="265"/>
      <c r="EWW32" s="265"/>
      <c r="EWX32" s="265"/>
      <c r="EWY32" s="265"/>
      <c r="EWZ32" s="265"/>
      <c r="EXA32" s="265"/>
      <c r="EXB32" s="265"/>
      <c r="EXC32" s="265"/>
      <c r="EXD32" s="265"/>
      <c r="EXE32" s="265"/>
      <c r="EXF32" s="265"/>
      <c r="EXG32" s="265"/>
      <c r="EXH32" s="265"/>
      <c r="EXI32" s="265"/>
      <c r="EXJ32" s="265"/>
      <c r="EXK32" s="265"/>
      <c r="EXL32" s="265"/>
      <c r="EXM32" s="265"/>
      <c r="EXN32" s="265"/>
      <c r="EXO32" s="265"/>
      <c r="EXP32" s="265"/>
      <c r="EXQ32" s="265"/>
      <c r="EXR32" s="265"/>
      <c r="EXS32" s="265"/>
      <c r="EXT32" s="265"/>
      <c r="EXU32" s="265"/>
      <c r="EXV32" s="265"/>
      <c r="EXW32" s="265"/>
      <c r="EXX32" s="265"/>
      <c r="EXY32" s="265"/>
      <c r="EXZ32" s="265"/>
      <c r="EYA32" s="265"/>
      <c r="EYB32" s="265"/>
      <c r="EYC32" s="265"/>
      <c r="EYD32" s="265"/>
      <c r="EYE32" s="265"/>
      <c r="EYF32" s="265"/>
      <c r="EYG32" s="265"/>
      <c r="EYH32" s="265"/>
      <c r="EYI32" s="265"/>
      <c r="EYJ32" s="265"/>
      <c r="EYK32" s="265"/>
      <c r="EYL32" s="265"/>
      <c r="EYM32" s="265"/>
      <c r="EYN32" s="265"/>
      <c r="EYO32" s="265"/>
      <c r="EYP32" s="265"/>
      <c r="EYQ32" s="265"/>
      <c r="EYR32" s="265"/>
      <c r="EYS32" s="265"/>
      <c r="EYT32" s="265"/>
      <c r="EYU32" s="265"/>
      <c r="EYV32" s="265"/>
      <c r="EYW32" s="265"/>
      <c r="EYX32" s="265"/>
      <c r="EYY32" s="265"/>
      <c r="EYZ32" s="265"/>
      <c r="EZA32" s="265"/>
      <c r="EZB32" s="265"/>
      <c r="EZC32" s="265"/>
      <c r="EZD32" s="265"/>
      <c r="EZE32" s="265"/>
      <c r="EZF32" s="265"/>
      <c r="EZG32" s="265"/>
      <c r="EZH32" s="265"/>
      <c r="EZI32" s="265"/>
      <c r="EZJ32" s="265"/>
      <c r="EZK32" s="265"/>
      <c r="EZL32" s="265"/>
      <c r="EZM32" s="265"/>
      <c r="EZN32" s="265"/>
      <c r="EZO32" s="265"/>
      <c r="EZP32" s="265"/>
      <c r="EZQ32" s="265"/>
      <c r="EZR32" s="265"/>
      <c r="EZS32" s="265"/>
      <c r="EZT32" s="265"/>
      <c r="EZU32" s="265"/>
      <c r="EZV32" s="265"/>
      <c r="EZW32" s="265"/>
      <c r="EZX32" s="265"/>
      <c r="EZY32" s="265"/>
      <c r="EZZ32" s="265"/>
      <c r="FAA32" s="265"/>
      <c r="FAB32" s="265"/>
      <c r="FAC32" s="265"/>
      <c r="FAD32" s="265"/>
      <c r="FAE32" s="265"/>
      <c r="FAF32" s="265"/>
      <c r="FAG32" s="265"/>
      <c r="FAH32" s="265"/>
      <c r="FAI32" s="265"/>
      <c r="FAJ32" s="265"/>
      <c r="FAK32" s="265"/>
      <c r="FAL32" s="265"/>
      <c r="FAM32" s="265"/>
      <c r="FAN32" s="265"/>
      <c r="FAO32" s="265"/>
      <c r="FAP32" s="265"/>
      <c r="FAQ32" s="265"/>
      <c r="FAR32" s="265"/>
      <c r="FAS32" s="265"/>
      <c r="FAT32" s="265"/>
      <c r="FAU32" s="265"/>
      <c r="FAV32" s="265"/>
      <c r="FAW32" s="265"/>
      <c r="FAX32" s="265"/>
      <c r="FAY32" s="265"/>
      <c r="FAZ32" s="265"/>
      <c r="FBA32" s="265"/>
      <c r="FBB32" s="265"/>
      <c r="FBC32" s="265"/>
      <c r="FBD32" s="265"/>
      <c r="FBE32" s="265"/>
      <c r="FBF32" s="265"/>
      <c r="FBG32" s="265"/>
      <c r="FBH32" s="265"/>
      <c r="FBI32" s="265"/>
      <c r="FBJ32" s="265"/>
      <c r="FBK32" s="265"/>
      <c r="FBL32" s="265"/>
      <c r="FBM32" s="265"/>
      <c r="FBN32" s="265"/>
      <c r="FBO32" s="265"/>
      <c r="FBP32" s="265"/>
      <c r="FBQ32" s="265"/>
      <c r="FBR32" s="265"/>
      <c r="FBS32" s="265"/>
      <c r="FBT32" s="265"/>
      <c r="FBU32" s="265"/>
      <c r="FBV32" s="265"/>
      <c r="FBW32" s="265"/>
      <c r="FBX32" s="265"/>
      <c r="FBY32" s="265"/>
      <c r="FBZ32" s="265"/>
      <c r="FCA32" s="265"/>
      <c r="FCB32" s="265"/>
      <c r="FCC32" s="265"/>
      <c r="FCD32" s="265"/>
      <c r="FCE32" s="265"/>
      <c r="FCF32" s="265"/>
      <c r="FCG32" s="265"/>
      <c r="FCH32" s="265"/>
      <c r="FCI32" s="265"/>
      <c r="FCJ32" s="265"/>
      <c r="FCK32" s="265"/>
      <c r="FCL32" s="265"/>
      <c r="FCM32" s="265"/>
      <c r="FCN32" s="265"/>
      <c r="FCO32" s="265"/>
      <c r="FCP32" s="265"/>
      <c r="FCQ32" s="265"/>
      <c r="FCR32" s="265"/>
      <c r="FCS32" s="265"/>
      <c r="FCT32" s="265"/>
      <c r="FCU32" s="265"/>
      <c r="FCV32" s="265"/>
      <c r="FCW32" s="265"/>
      <c r="FCX32" s="265"/>
      <c r="FCY32" s="265"/>
      <c r="FCZ32" s="265"/>
      <c r="FDA32" s="265"/>
      <c r="FDB32" s="265"/>
      <c r="FDC32" s="265"/>
      <c r="FDD32" s="265"/>
      <c r="FDE32" s="265"/>
      <c r="FDF32" s="265"/>
      <c r="FDG32" s="265"/>
      <c r="FDH32" s="265"/>
      <c r="FDI32" s="265"/>
      <c r="FDJ32" s="265"/>
      <c r="FDK32" s="265"/>
      <c r="FDL32" s="265"/>
      <c r="FDM32" s="265"/>
      <c r="FDN32" s="265"/>
      <c r="FDO32" s="265"/>
      <c r="FDP32" s="265"/>
      <c r="FDQ32" s="265"/>
      <c r="FDR32" s="265"/>
      <c r="FDS32" s="265"/>
      <c r="FDT32" s="265"/>
      <c r="FDU32" s="265"/>
      <c r="FDV32" s="265"/>
      <c r="FDW32" s="265"/>
      <c r="FDX32" s="265"/>
      <c r="FDY32" s="265"/>
      <c r="FDZ32" s="265"/>
      <c r="FEA32" s="265"/>
      <c r="FEB32" s="265"/>
      <c r="FEC32" s="265"/>
      <c r="FED32" s="265"/>
      <c r="FEE32" s="265"/>
      <c r="FEF32" s="265"/>
      <c r="FEG32" s="265"/>
      <c r="FEH32" s="265"/>
      <c r="FEI32" s="265"/>
      <c r="FEJ32" s="265"/>
      <c r="FEK32" s="265"/>
      <c r="FEL32" s="265"/>
      <c r="FEM32" s="265"/>
      <c r="FEN32" s="265"/>
      <c r="FEO32" s="265"/>
      <c r="FEP32" s="265"/>
      <c r="FEQ32" s="265"/>
      <c r="FER32" s="265"/>
      <c r="FES32" s="265"/>
      <c r="FET32" s="265"/>
      <c r="FEU32" s="265"/>
      <c r="FEV32" s="265"/>
      <c r="FEW32" s="265"/>
      <c r="FEX32" s="265"/>
      <c r="FEY32" s="265"/>
      <c r="FEZ32" s="265"/>
      <c r="FFA32" s="265"/>
      <c r="FFB32" s="265"/>
      <c r="FFC32" s="265"/>
      <c r="FFD32" s="265"/>
      <c r="FFE32" s="265"/>
      <c r="FFF32" s="265"/>
      <c r="FFG32" s="265"/>
      <c r="FFH32" s="265"/>
      <c r="FFI32" s="265"/>
      <c r="FFJ32" s="265"/>
      <c r="FFK32" s="265"/>
      <c r="FFL32" s="265"/>
      <c r="FFM32" s="265"/>
      <c r="FFN32" s="265"/>
      <c r="FFO32" s="265"/>
      <c r="FFP32" s="265"/>
      <c r="FFQ32" s="265"/>
      <c r="FFR32" s="265"/>
      <c r="FFS32" s="265"/>
      <c r="FFT32" s="265"/>
      <c r="FFU32" s="265"/>
      <c r="FFV32" s="265"/>
      <c r="FFW32" s="265"/>
      <c r="FFX32" s="265"/>
      <c r="FFY32" s="265"/>
      <c r="FFZ32" s="265"/>
      <c r="FGA32" s="265"/>
      <c r="FGB32" s="265"/>
      <c r="FGC32" s="265"/>
      <c r="FGD32" s="265"/>
      <c r="FGE32" s="265"/>
      <c r="FGF32" s="265"/>
      <c r="FGG32" s="265"/>
      <c r="FGH32" s="265"/>
      <c r="FGI32" s="265"/>
      <c r="FGJ32" s="265"/>
      <c r="FGK32" s="265"/>
      <c r="FGL32" s="265"/>
      <c r="FGM32" s="265"/>
      <c r="FGN32" s="265"/>
      <c r="FGO32" s="265"/>
      <c r="FGP32" s="265"/>
      <c r="FGQ32" s="265"/>
      <c r="FGR32" s="265"/>
      <c r="FGS32" s="265"/>
      <c r="FGT32" s="265"/>
      <c r="FGU32" s="265"/>
      <c r="FGV32" s="265"/>
      <c r="FGW32" s="265"/>
      <c r="FGX32" s="265"/>
      <c r="FGY32" s="265"/>
      <c r="FGZ32" s="265"/>
      <c r="FHA32" s="265"/>
      <c r="FHB32" s="265"/>
      <c r="FHC32" s="265"/>
      <c r="FHD32" s="265"/>
      <c r="FHE32" s="265"/>
      <c r="FHF32" s="265"/>
      <c r="FHG32" s="265"/>
      <c r="FHH32" s="265"/>
      <c r="FHI32" s="265"/>
      <c r="FHJ32" s="265"/>
      <c r="FHK32" s="265"/>
      <c r="FHL32" s="265"/>
      <c r="FHM32" s="265"/>
      <c r="FHN32" s="265"/>
      <c r="FHO32" s="265"/>
      <c r="FHP32" s="265"/>
      <c r="FHQ32" s="265"/>
      <c r="FHR32" s="265"/>
      <c r="FHS32" s="265"/>
      <c r="FHT32" s="265"/>
      <c r="FHU32" s="265"/>
      <c r="FHV32" s="265"/>
      <c r="FHW32" s="265"/>
      <c r="FHX32" s="265"/>
      <c r="FHY32" s="265"/>
      <c r="FHZ32" s="265"/>
      <c r="FIA32" s="265"/>
      <c r="FIB32" s="265"/>
      <c r="FIC32" s="265"/>
      <c r="FID32" s="265"/>
      <c r="FIE32" s="265"/>
      <c r="FIF32" s="265"/>
      <c r="FIG32" s="265"/>
      <c r="FIH32" s="265"/>
      <c r="FII32" s="265"/>
      <c r="FIJ32" s="265"/>
      <c r="FIK32" s="265"/>
      <c r="FIL32" s="265"/>
      <c r="FIM32" s="265"/>
      <c r="FIN32" s="265"/>
      <c r="FIO32" s="265"/>
      <c r="FIP32" s="265"/>
      <c r="FIQ32" s="265"/>
      <c r="FIR32" s="265"/>
      <c r="FIS32" s="265"/>
      <c r="FIT32" s="265"/>
      <c r="FIU32" s="265"/>
      <c r="FIV32" s="265"/>
      <c r="FIW32" s="265"/>
      <c r="FIX32" s="265"/>
      <c r="FIY32" s="265"/>
      <c r="FIZ32" s="265"/>
      <c r="FJA32" s="265"/>
      <c r="FJB32" s="265"/>
      <c r="FJC32" s="265"/>
      <c r="FJD32" s="265"/>
      <c r="FJE32" s="265"/>
      <c r="FJF32" s="265"/>
      <c r="FJG32" s="265"/>
      <c r="FJH32" s="265"/>
      <c r="FJI32" s="265"/>
      <c r="FJJ32" s="265"/>
      <c r="FJK32" s="265"/>
      <c r="FJL32" s="265"/>
      <c r="FJM32" s="265"/>
      <c r="FJN32" s="265"/>
      <c r="FJO32" s="265"/>
      <c r="FJP32" s="265"/>
      <c r="FJQ32" s="265"/>
      <c r="FJR32" s="265"/>
      <c r="FJS32" s="265"/>
      <c r="FJT32" s="265"/>
      <c r="FJU32" s="265"/>
      <c r="FJV32" s="265"/>
      <c r="FJW32" s="265"/>
      <c r="FJX32" s="265"/>
      <c r="FJY32" s="265"/>
      <c r="FJZ32" s="265"/>
      <c r="FKA32" s="265"/>
      <c r="FKB32" s="265"/>
      <c r="FKC32" s="265"/>
      <c r="FKD32" s="265"/>
      <c r="FKE32" s="265"/>
      <c r="FKF32" s="265"/>
      <c r="FKG32" s="265"/>
      <c r="FKH32" s="265"/>
      <c r="FKI32" s="265"/>
      <c r="FKJ32" s="265"/>
      <c r="FKK32" s="265"/>
      <c r="FKL32" s="265"/>
      <c r="FKM32" s="265"/>
      <c r="FKN32" s="265"/>
      <c r="FKO32" s="265"/>
      <c r="FKP32" s="265"/>
      <c r="FKQ32" s="265"/>
      <c r="FKR32" s="265"/>
      <c r="FKS32" s="265"/>
      <c r="FKT32" s="265"/>
      <c r="FKU32" s="265"/>
      <c r="FKV32" s="265"/>
      <c r="FKW32" s="265"/>
      <c r="FKX32" s="265"/>
      <c r="FKY32" s="265"/>
      <c r="FKZ32" s="265"/>
      <c r="FLA32" s="265"/>
      <c r="FLB32" s="265"/>
      <c r="FLC32" s="265"/>
      <c r="FLD32" s="265"/>
      <c r="FLE32" s="265"/>
      <c r="FLF32" s="265"/>
      <c r="FLG32" s="265"/>
      <c r="FLH32" s="265"/>
      <c r="FLI32" s="265"/>
      <c r="FLJ32" s="265"/>
      <c r="FLK32" s="265"/>
      <c r="FLL32" s="265"/>
      <c r="FLM32" s="265"/>
      <c r="FLN32" s="265"/>
      <c r="FLO32" s="265"/>
      <c r="FLP32" s="265"/>
      <c r="FLQ32" s="265"/>
      <c r="FLR32" s="265"/>
      <c r="FLS32" s="265"/>
      <c r="FLT32" s="265"/>
      <c r="FLU32" s="265"/>
      <c r="FLV32" s="265"/>
      <c r="FLW32" s="265"/>
      <c r="FLX32" s="265"/>
      <c r="FLY32" s="265"/>
      <c r="FLZ32" s="265"/>
      <c r="FMA32" s="265"/>
      <c r="FMB32" s="265"/>
      <c r="FMC32" s="265"/>
      <c r="FMD32" s="265"/>
      <c r="FME32" s="265"/>
      <c r="FMF32" s="265"/>
      <c r="FMG32" s="265"/>
      <c r="FMH32" s="265"/>
      <c r="FMI32" s="265"/>
      <c r="FMJ32" s="265"/>
      <c r="FMK32" s="265"/>
      <c r="FML32" s="265"/>
      <c r="FMM32" s="265"/>
      <c r="FMN32" s="265"/>
      <c r="FMO32" s="265"/>
      <c r="FMP32" s="265"/>
      <c r="FMQ32" s="265"/>
      <c r="FMR32" s="265"/>
      <c r="FMS32" s="265"/>
      <c r="FMT32" s="265"/>
      <c r="FMU32" s="265"/>
      <c r="FMV32" s="265"/>
      <c r="FMW32" s="265"/>
      <c r="FMX32" s="265"/>
      <c r="FMY32" s="265"/>
      <c r="FMZ32" s="265"/>
      <c r="FNA32" s="265"/>
      <c r="FNB32" s="265"/>
      <c r="FNC32" s="265"/>
      <c r="FND32" s="265"/>
      <c r="FNE32" s="265"/>
      <c r="FNF32" s="265"/>
      <c r="FNG32" s="265"/>
      <c r="FNH32" s="265"/>
      <c r="FNI32" s="265"/>
      <c r="FNJ32" s="265"/>
      <c r="FNK32" s="265"/>
      <c r="FNL32" s="265"/>
      <c r="FNM32" s="265"/>
      <c r="FNN32" s="265"/>
      <c r="FNO32" s="265"/>
      <c r="FNP32" s="265"/>
      <c r="FNQ32" s="265"/>
      <c r="FNR32" s="265"/>
      <c r="FNS32" s="265"/>
      <c r="FNT32" s="265"/>
      <c r="FNU32" s="265"/>
      <c r="FNV32" s="265"/>
      <c r="FNW32" s="265"/>
      <c r="FNX32" s="265"/>
      <c r="FNY32" s="265"/>
      <c r="FNZ32" s="265"/>
      <c r="FOA32" s="265"/>
      <c r="FOB32" s="265"/>
      <c r="FOC32" s="265"/>
      <c r="FOD32" s="265"/>
      <c r="FOE32" s="265"/>
      <c r="FOF32" s="265"/>
      <c r="FOG32" s="265"/>
      <c r="FOH32" s="265"/>
      <c r="FOI32" s="265"/>
      <c r="FOJ32" s="265"/>
      <c r="FOK32" s="265"/>
      <c r="FOL32" s="265"/>
      <c r="FOM32" s="265"/>
      <c r="FON32" s="265"/>
      <c r="FOO32" s="265"/>
      <c r="FOP32" s="265"/>
      <c r="FOQ32" s="265"/>
      <c r="FOR32" s="265"/>
      <c r="FOS32" s="265"/>
      <c r="FOT32" s="265"/>
      <c r="FOU32" s="265"/>
      <c r="FOV32" s="265"/>
      <c r="FOW32" s="265"/>
      <c r="FOX32" s="265"/>
      <c r="FOY32" s="265"/>
      <c r="FOZ32" s="265"/>
      <c r="FPA32" s="265"/>
      <c r="FPB32" s="265"/>
      <c r="FPC32" s="265"/>
      <c r="FPD32" s="265"/>
      <c r="FPE32" s="265"/>
      <c r="FPF32" s="265"/>
      <c r="FPG32" s="265"/>
      <c r="FPH32" s="265"/>
      <c r="FPI32" s="265"/>
      <c r="FPJ32" s="265"/>
      <c r="FPK32" s="265"/>
      <c r="FPL32" s="265"/>
      <c r="FPM32" s="265"/>
      <c r="FPN32" s="265"/>
      <c r="FPO32" s="265"/>
      <c r="FPP32" s="265"/>
      <c r="FPQ32" s="265"/>
      <c r="FPR32" s="265"/>
      <c r="FPS32" s="265"/>
      <c r="FPT32" s="265"/>
      <c r="FPU32" s="265"/>
      <c r="FPV32" s="265"/>
      <c r="FPW32" s="265"/>
      <c r="FPX32" s="265"/>
      <c r="FPY32" s="265"/>
      <c r="FPZ32" s="265"/>
      <c r="FQA32" s="265"/>
      <c r="FQB32" s="265"/>
      <c r="FQC32" s="265"/>
      <c r="FQD32" s="265"/>
      <c r="FQE32" s="265"/>
      <c r="FQF32" s="265"/>
      <c r="FQG32" s="265"/>
      <c r="FQH32" s="265"/>
      <c r="FQI32" s="265"/>
      <c r="FQJ32" s="265"/>
      <c r="FQK32" s="265"/>
      <c r="FQL32" s="265"/>
      <c r="FQM32" s="265"/>
      <c r="FQN32" s="265"/>
      <c r="FQO32" s="265"/>
      <c r="FQP32" s="265"/>
      <c r="FQQ32" s="265"/>
      <c r="FQR32" s="265"/>
      <c r="FQS32" s="265"/>
      <c r="FQT32" s="265"/>
      <c r="FQU32" s="265"/>
      <c r="FQV32" s="265"/>
      <c r="FQW32" s="265"/>
      <c r="FQX32" s="265"/>
      <c r="FQY32" s="265"/>
      <c r="FQZ32" s="265"/>
      <c r="FRA32" s="265"/>
      <c r="FRB32" s="265"/>
      <c r="FRC32" s="265"/>
      <c r="FRD32" s="265"/>
      <c r="FRE32" s="265"/>
      <c r="FRF32" s="265"/>
      <c r="FRG32" s="265"/>
      <c r="FRH32" s="265"/>
      <c r="FRI32" s="265"/>
      <c r="FRJ32" s="265"/>
      <c r="FRK32" s="265"/>
      <c r="FRL32" s="265"/>
      <c r="FRM32" s="265"/>
      <c r="FRN32" s="265"/>
      <c r="FRO32" s="265"/>
      <c r="FRP32" s="265"/>
      <c r="FRQ32" s="265"/>
      <c r="FRR32" s="265"/>
      <c r="FRS32" s="265"/>
      <c r="FRT32" s="265"/>
      <c r="FRU32" s="265"/>
      <c r="FRV32" s="265"/>
      <c r="FRW32" s="265"/>
      <c r="FRX32" s="265"/>
      <c r="FRY32" s="265"/>
      <c r="FRZ32" s="265"/>
      <c r="FSA32" s="265"/>
      <c r="FSB32" s="265"/>
      <c r="FSC32" s="265"/>
      <c r="FSD32" s="265"/>
      <c r="FSE32" s="265"/>
      <c r="FSF32" s="265"/>
      <c r="FSG32" s="265"/>
      <c r="FSH32" s="265"/>
      <c r="FSI32" s="265"/>
      <c r="FSJ32" s="265"/>
      <c r="FSK32" s="265"/>
      <c r="FSL32" s="265"/>
      <c r="FSM32" s="265"/>
      <c r="FSN32" s="265"/>
      <c r="FSO32" s="265"/>
      <c r="FSP32" s="265"/>
      <c r="FSQ32" s="265"/>
      <c r="FSR32" s="265"/>
      <c r="FSS32" s="265"/>
      <c r="FST32" s="265"/>
      <c r="FSU32" s="265"/>
      <c r="FSV32" s="265"/>
      <c r="FSW32" s="265"/>
      <c r="FSX32" s="265"/>
      <c r="FSY32" s="265"/>
      <c r="FSZ32" s="265"/>
      <c r="FTA32" s="265"/>
      <c r="FTB32" s="265"/>
      <c r="FTC32" s="265"/>
      <c r="FTD32" s="265"/>
      <c r="FTE32" s="265"/>
      <c r="FTF32" s="265"/>
      <c r="FTG32" s="265"/>
      <c r="FTH32" s="265"/>
      <c r="FTI32" s="265"/>
      <c r="FTJ32" s="265"/>
      <c r="FTK32" s="265"/>
      <c r="FTL32" s="265"/>
      <c r="FTM32" s="265"/>
      <c r="FTN32" s="265"/>
      <c r="FTO32" s="265"/>
      <c r="FTP32" s="265"/>
      <c r="FTQ32" s="265"/>
      <c r="FTR32" s="265"/>
      <c r="FTS32" s="265"/>
      <c r="FTT32" s="265"/>
      <c r="FTU32" s="265"/>
      <c r="FTV32" s="265"/>
      <c r="FTW32" s="265"/>
      <c r="FTX32" s="265"/>
      <c r="FTY32" s="265"/>
      <c r="FTZ32" s="265"/>
      <c r="FUA32" s="265"/>
      <c r="FUB32" s="265"/>
      <c r="FUC32" s="265"/>
      <c r="FUD32" s="265"/>
      <c r="FUE32" s="265"/>
      <c r="FUF32" s="265"/>
      <c r="FUG32" s="265"/>
      <c r="FUH32" s="265"/>
      <c r="FUI32" s="265"/>
      <c r="FUJ32" s="265"/>
      <c r="FUK32" s="265"/>
      <c r="FUL32" s="265"/>
      <c r="FUM32" s="265"/>
      <c r="FUN32" s="265"/>
      <c r="FUO32" s="265"/>
      <c r="FUP32" s="265"/>
      <c r="FUQ32" s="265"/>
      <c r="FUR32" s="265"/>
      <c r="FUS32" s="265"/>
      <c r="FUT32" s="265"/>
      <c r="FUU32" s="265"/>
      <c r="FUV32" s="265"/>
      <c r="FUW32" s="265"/>
      <c r="FUX32" s="265"/>
      <c r="FUY32" s="265"/>
      <c r="FUZ32" s="265"/>
      <c r="FVA32" s="265"/>
      <c r="FVB32" s="265"/>
      <c r="FVC32" s="265"/>
      <c r="FVD32" s="265"/>
      <c r="FVE32" s="265"/>
      <c r="FVF32" s="265"/>
      <c r="FVG32" s="265"/>
      <c r="FVH32" s="265"/>
      <c r="FVI32" s="265"/>
      <c r="FVJ32" s="265"/>
      <c r="FVK32" s="265"/>
      <c r="FVL32" s="265"/>
      <c r="FVM32" s="265"/>
      <c r="FVN32" s="265"/>
      <c r="FVO32" s="265"/>
      <c r="FVP32" s="265"/>
      <c r="FVQ32" s="265"/>
      <c r="FVR32" s="265"/>
      <c r="FVS32" s="265"/>
      <c r="FVT32" s="265"/>
      <c r="FVU32" s="265"/>
      <c r="FVV32" s="265"/>
      <c r="FVW32" s="265"/>
      <c r="FVX32" s="265"/>
      <c r="FVY32" s="265"/>
      <c r="FVZ32" s="265"/>
      <c r="FWA32" s="265"/>
      <c r="FWB32" s="265"/>
      <c r="FWC32" s="265"/>
      <c r="FWD32" s="265"/>
      <c r="FWE32" s="265"/>
      <c r="FWF32" s="265"/>
      <c r="FWG32" s="265"/>
      <c r="FWH32" s="265"/>
      <c r="FWI32" s="265"/>
      <c r="FWJ32" s="265"/>
      <c r="FWK32" s="265"/>
      <c r="FWL32" s="265"/>
      <c r="FWM32" s="265"/>
      <c r="FWN32" s="265"/>
      <c r="FWO32" s="265"/>
      <c r="FWP32" s="265"/>
      <c r="FWQ32" s="265"/>
      <c r="FWR32" s="265"/>
      <c r="FWS32" s="265"/>
      <c r="FWT32" s="265"/>
      <c r="FWU32" s="265"/>
      <c r="FWV32" s="265"/>
      <c r="FWW32" s="265"/>
      <c r="FWX32" s="265"/>
      <c r="FWY32" s="265"/>
      <c r="FWZ32" s="265"/>
      <c r="FXA32" s="265"/>
      <c r="FXB32" s="265"/>
      <c r="FXC32" s="265"/>
      <c r="FXD32" s="265"/>
      <c r="FXE32" s="265"/>
      <c r="FXF32" s="265"/>
      <c r="FXG32" s="265"/>
      <c r="FXH32" s="265"/>
      <c r="FXI32" s="265"/>
      <c r="FXJ32" s="265"/>
      <c r="FXK32" s="265"/>
      <c r="FXL32" s="265"/>
      <c r="FXM32" s="265"/>
      <c r="FXN32" s="265"/>
      <c r="FXO32" s="265"/>
      <c r="FXP32" s="265"/>
      <c r="FXQ32" s="265"/>
      <c r="FXR32" s="265"/>
      <c r="FXS32" s="265"/>
      <c r="FXT32" s="265"/>
      <c r="FXU32" s="265"/>
      <c r="FXV32" s="265"/>
      <c r="FXW32" s="265"/>
      <c r="FXX32" s="265"/>
      <c r="FXY32" s="265"/>
      <c r="FXZ32" s="265"/>
      <c r="FYA32" s="265"/>
      <c r="FYB32" s="265"/>
      <c r="FYC32" s="265"/>
      <c r="FYD32" s="265"/>
      <c r="FYE32" s="265"/>
      <c r="FYF32" s="265"/>
      <c r="FYG32" s="265"/>
      <c r="FYH32" s="265"/>
      <c r="FYI32" s="265"/>
      <c r="FYJ32" s="265"/>
      <c r="FYK32" s="265"/>
      <c r="FYL32" s="265"/>
      <c r="FYM32" s="265"/>
      <c r="FYN32" s="265"/>
      <c r="FYO32" s="265"/>
      <c r="FYP32" s="265"/>
      <c r="FYQ32" s="265"/>
      <c r="FYR32" s="265"/>
      <c r="FYS32" s="265"/>
      <c r="FYT32" s="265"/>
      <c r="FYU32" s="265"/>
      <c r="FYV32" s="265"/>
      <c r="FYW32" s="265"/>
      <c r="FYX32" s="265"/>
      <c r="FYY32" s="265"/>
      <c r="FYZ32" s="265"/>
      <c r="FZA32" s="265"/>
      <c r="FZB32" s="265"/>
      <c r="FZC32" s="265"/>
      <c r="FZD32" s="265"/>
      <c r="FZE32" s="265"/>
      <c r="FZF32" s="265"/>
      <c r="FZG32" s="265"/>
      <c r="FZH32" s="265"/>
      <c r="FZI32" s="265"/>
      <c r="FZJ32" s="265"/>
      <c r="FZK32" s="265"/>
      <c r="FZL32" s="265"/>
      <c r="FZM32" s="265"/>
      <c r="FZN32" s="265"/>
      <c r="FZO32" s="265"/>
      <c r="FZP32" s="265"/>
      <c r="FZQ32" s="265"/>
      <c r="FZR32" s="265"/>
      <c r="FZS32" s="265"/>
      <c r="FZT32" s="265"/>
      <c r="FZU32" s="265"/>
      <c r="FZV32" s="265"/>
      <c r="FZW32" s="265"/>
      <c r="FZX32" s="265"/>
      <c r="FZY32" s="265"/>
      <c r="FZZ32" s="265"/>
      <c r="GAA32" s="265"/>
      <c r="GAB32" s="265"/>
      <c r="GAC32" s="265"/>
      <c r="GAD32" s="265"/>
      <c r="GAE32" s="265"/>
      <c r="GAF32" s="265"/>
      <c r="GAG32" s="265"/>
      <c r="GAH32" s="265"/>
      <c r="GAI32" s="265"/>
      <c r="GAJ32" s="265"/>
      <c r="GAK32" s="265"/>
      <c r="GAL32" s="265"/>
      <c r="GAM32" s="265"/>
      <c r="GAN32" s="265"/>
      <c r="GAO32" s="265"/>
      <c r="GAP32" s="265"/>
      <c r="GAQ32" s="265"/>
      <c r="GAR32" s="265"/>
      <c r="GAS32" s="265"/>
      <c r="GAT32" s="265"/>
      <c r="GAU32" s="265"/>
      <c r="GAV32" s="265"/>
      <c r="GAW32" s="265"/>
      <c r="GAX32" s="265"/>
      <c r="GAY32" s="265"/>
      <c r="GAZ32" s="265"/>
      <c r="GBA32" s="265"/>
      <c r="GBB32" s="265"/>
      <c r="GBC32" s="265"/>
      <c r="GBD32" s="265"/>
      <c r="GBE32" s="265"/>
      <c r="GBF32" s="265"/>
      <c r="GBG32" s="265"/>
      <c r="GBH32" s="265"/>
      <c r="GBI32" s="265"/>
      <c r="GBJ32" s="265"/>
      <c r="GBK32" s="265"/>
      <c r="GBL32" s="265"/>
      <c r="GBM32" s="265"/>
      <c r="GBN32" s="265"/>
      <c r="GBO32" s="265"/>
      <c r="GBP32" s="265"/>
      <c r="GBQ32" s="265"/>
      <c r="GBR32" s="265"/>
      <c r="GBS32" s="265"/>
      <c r="GBT32" s="265"/>
      <c r="GBU32" s="265"/>
      <c r="GBV32" s="265"/>
      <c r="GBW32" s="265"/>
      <c r="GBX32" s="265"/>
      <c r="GBY32" s="265"/>
      <c r="GBZ32" s="265"/>
      <c r="GCA32" s="265"/>
      <c r="GCB32" s="265"/>
      <c r="GCC32" s="265"/>
      <c r="GCD32" s="265"/>
      <c r="GCE32" s="265"/>
      <c r="GCF32" s="265"/>
      <c r="GCG32" s="265"/>
      <c r="GCH32" s="265"/>
      <c r="GCI32" s="265"/>
      <c r="GCJ32" s="265"/>
      <c r="GCK32" s="265"/>
      <c r="GCL32" s="265"/>
      <c r="GCM32" s="265"/>
      <c r="GCN32" s="265"/>
      <c r="GCO32" s="265"/>
      <c r="GCP32" s="265"/>
      <c r="GCQ32" s="265"/>
      <c r="GCR32" s="265"/>
      <c r="GCS32" s="265"/>
      <c r="GCT32" s="265"/>
      <c r="GCU32" s="265"/>
      <c r="GCV32" s="265"/>
      <c r="GCW32" s="265"/>
      <c r="GCX32" s="265"/>
      <c r="GCY32" s="265"/>
      <c r="GCZ32" s="265"/>
      <c r="GDA32" s="265"/>
      <c r="GDB32" s="265"/>
      <c r="GDC32" s="265"/>
      <c r="GDD32" s="265"/>
      <c r="GDE32" s="265"/>
      <c r="GDF32" s="265"/>
      <c r="GDG32" s="265"/>
      <c r="GDH32" s="265"/>
      <c r="GDI32" s="265"/>
      <c r="GDJ32" s="265"/>
      <c r="GDK32" s="265"/>
      <c r="GDL32" s="265"/>
      <c r="GDM32" s="265"/>
      <c r="GDN32" s="265"/>
      <c r="GDO32" s="265"/>
      <c r="GDP32" s="265"/>
      <c r="GDQ32" s="265"/>
      <c r="GDR32" s="265"/>
      <c r="GDS32" s="265"/>
      <c r="GDT32" s="265"/>
      <c r="GDU32" s="265"/>
      <c r="GDV32" s="265"/>
      <c r="GDW32" s="265"/>
      <c r="GDX32" s="265"/>
      <c r="GDY32" s="265"/>
      <c r="GDZ32" s="265"/>
      <c r="GEA32" s="265"/>
      <c r="GEB32" s="265"/>
      <c r="GEC32" s="265"/>
      <c r="GED32" s="265"/>
      <c r="GEE32" s="265"/>
      <c r="GEF32" s="265"/>
      <c r="GEG32" s="265"/>
      <c r="GEH32" s="265"/>
      <c r="GEI32" s="265"/>
      <c r="GEJ32" s="265"/>
      <c r="GEK32" s="265"/>
      <c r="GEL32" s="265"/>
      <c r="GEM32" s="265"/>
      <c r="GEN32" s="265"/>
      <c r="GEO32" s="265"/>
      <c r="GEP32" s="265"/>
      <c r="GEQ32" s="265"/>
      <c r="GER32" s="265"/>
      <c r="GES32" s="265"/>
      <c r="GET32" s="265"/>
      <c r="GEU32" s="265"/>
      <c r="GEV32" s="265"/>
      <c r="GEW32" s="265"/>
      <c r="GEX32" s="265"/>
      <c r="GEY32" s="265"/>
      <c r="GEZ32" s="265"/>
      <c r="GFA32" s="265"/>
      <c r="GFB32" s="265"/>
      <c r="GFC32" s="265"/>
      <c r="GFD32" s="265"/>
      <c r="GFE32" s="265"/>
      <c r="GFF32" s="265"/>
      <c r="GFG32" s="265"/>
      <c r="GFH32" s="265"/>
      <c r="GFI32" s="265"/>
      <c r="GFJ32" s="265"/>
      <c r="GFK32" s="265"/>
      <c r="GFL32" s="265"/>
      <c r="GFM32" s="265"/>
      <c r="GFN32" s="265"/>
      <c r="GFO32" s="265"/>
      <c r="GFP32" s="265"/>
      <c r="GFQ32" s="265"/>
      <c r="GFR32" s="265"/>
      <c r="GFS32" s="265"/>
      <c r="GFT32" s="265"/>
      <c r="GFU32" s="265"/>
      <c r="GFV32" s="265"/>
      <c r="GFW32" s="265"/>
      <c r="GFX32" s="265"/>
      <c r="GFY32" s="265"/>
      <c r="GFZ32" s="265"/>
      <c r="GGA32" s="265"/>
      <c r="GGB32" s="265"/>
      <c r="GGC32" s="265"/>
      <c r="GGD32" s="265"/>
      <c r="GGE32" s="265"/>
      <c r="GGF32" s="265"/>
      <c r="GGG32" s="265"/>
      <c r="GGH32" s="265"/>
      <c r="GGI32" s="265"/>
      <c r="GGJ32" s="265"/>
      <c r="GGK32" s="265"/>
      <c r="GGL32" s="265"/>
      <c r="GGM32" s="265"/>
      <c r="GGN32" s="265"/>
      <c r="GGO32" s="265"/>
      <c r="GGP32" s="265"/>
      <c r="GGQ32" s="265"/>
      <c r="GGR32" s="265"/>
      <c r="GGS32" s="265"/>
      <c r="GGT32" s="265"/>
      <c r="GGU32" s="265"/>
      <c r="GGV32" s="265"/>
      <c r="GGW32" s="265"/>
      <c r="GGX32" s="265"/>
      <c r="GGY32" s="265"/>
      <c r="GGZ32" s="265"/>
      <c r="GHA32" s="265"/>
      <c r="GHB32" s="265"/>
      <c r="GHC32" s="265"/>
      <c r="GHD32" s="265"/>
      <c r="GHE32" s="265"/>
      <c r="GHF32" s="265"/>
      <c r="GHG32" s="265"/>
      <c r="GHH32" s="265"/>
      <c r="GHI32" s="265"/>
      <c r="GHJ32" s="265"/>
      <c r="GHK32" s="265"/>
      <c r="GHL32" s="265"/>
      <c r="GHM32" s="265"/>
      <c r="GHN32" s="265"/>
      <c r="GHO32" s="265"/>
      <c r="GHP32" s="265"/>
      <c r="GHQ32" s="265"/>
      <c r="GHR32" s="265"/>
      <c r="GHS32" s="265"/>
      <c r="GHT32" s="265"/>
      <c r="GHU32" s="265"/>
      <c r="GHV32" s="265"/>
      <c r="GHW32" s="265"/>
      <c r="GHX32" s="265"/>
      <c r="GHY32" s="265"/>
      <c r="GHZ32" s="265"/>
      <c r="GIA32" s="265"/>
      <c r="GIB32" s="265"/>
      <c r="GIC32" s="265"/>
      <c r="GID32" s="265"/>
      <c r="GIE32" s="265"/>
      <c r="GIF32" s="265"/>
      <c r="GIG32" s="265"/>
      <c r="GIH32" s="265"/>
      <c r="GII32" s="265"/>
      <c r="GIJ32" s="265"/>
      <c r="GIK32" s="265"/>
      <c r="GIL32" s="265"/>
      <c r="GIM32" s="265"/>
      <c r="GIN32" s="265"/>
      <c r="GIO32" s="265"/>
      <c r="GIP32" s="265"/>
      <c r="GIQ32" s="265"/>
      <c r="GIR32" s="265"/>
      <c r="GIS32" s="265"/>
      <c r="GIT32" s="265"/>
      <c r="GIU32" s="265"/>
      <c r="GIV32" s="265"/>
      <c r="GIW32" s="265"/>
      <c r="GIX32" s="265"/>
      <c r="GIY32" s="265"/>
      <c r="GIZ32" s="265"/>
      <c r="GJA32" s="265"/>
      <c r="GJB32" s="265"/>
      <c r="GJC32" s="265"/>
      <c r="GJD32" s="265"/>
      <c r="GJE32" s="265"/>
      <c r="GJF32" s="265"/>
      <c r="GJG32" s="265"/>
      <c r="GJH32" s="265"/>
      <c r="GJI32" s="265"/>
      <c r="GJJ32" s="265"/>
      <c r="GJK32" s="265"/>
      <c r="GJL32" s="265"/>
      <c r="GJM32" s="265"/>
      <c r="GJN32" s="265"/>
      <c r="GJO32" s="265"/>
      <c r="GJP32" s="265"/>
      <c r="GJQ32" s="265"/>
      <c r="GJR32" s="265"/>
      <c r="GJS32" s="265"/>
      <c r="GJT32" s="265"/>
      <c r="GJU32" s="265"/>
      <c r="GJV32" s="265"/>
      <c r="GJW32" s="265"/>
      <c r="GJX32" s="265"/>
      <c r="GJY32" s="265"/>
      <c r="GJZ32" s="265"/>
      <c r="GKA32" s="265"/>
      <c r="GKB32" s="265"/>
      <c r="GKC32" s="265"/>
      <c r="GKD32" s="265"/>
      <c r="GKE32" s="265"/>
      <c r="GKF32" s="265"/>
      <c r="GKG32" s="265"/>
      <c r="GKH32" s="265"/>
      <c r="GKI32" s="265"/>
      <c r="GKJ32" s="265"/>
      <c r="GKK32" s="265"/>
      <c r="GKL32" s="265"/>
      <c r="GKM32" s="265"/>
      <c r="GKN32" s="265"/>
      <c r="GKO32" s="265"/>
      <c r="GKP32" s="265"/>
      <c r="GKQ32" s="265"/>
      <c r="GKR32" s="265"/>
      <c r="GKS32" s="265"/>
      <c r="GKT32" s="265"/>
      <c r="GKU32" s="265"/>
      <c r="GKV32" s="265"/>
      <c r="GKW32" s="265"/>
      <c r="GKX32" s="265"/>
      <c r="GKY32" s="265"/>
      <c r="GKZ32" s="265"/>
      <c r="GLA32" s="265"/>
      <c r="GLB32" s="265"/>
      <c r="GLC32" s="265"/>
      <c r="GLD32" s="265"/>
      <c r="GLE32" s="265"/>
      <c r="GLF32" s="265"/>
      <c r="GLG32" s="265"/>
      <c r="GLH32" s="265"/>
      <c r="GLI32" s="265"/>
      <c r="GLJ32" s="265"/>
      <c r="GLK32" s="265"/>
      <c r="GLL32" s="265"/>
      <c r="GLM32" s="265"/>
      <c r="GLN32" s="265"/>
      <c r="GLO32" s="265"/>
      <c r="GLP32" s="265"/>
      <c r="GLQ32" s="265"/>
      <c r="GLR32" s="265"/>
      <c r="GLS32" s="265"/>
      <c r="GLT32" s="265"/>
      <c r="GLU32" s="265"/>
      <c r="GLV32" s="265"/>
      <c r="GLW32" s="265"/>
      <c r="GLX32" s="265"/>
      <c r="GLY32" s="265"/>
      <c r="GLZ32" s="265"/>
      <c r="GMA32" s="265"/>
      <c r="GMB32" s="265"/>
      <c r="GMC32" s="265"/>
      <c r="GMD32" s="265"/>
      <c r="GME32" s="265"/>
      <c r="GMF32" s="265"/>
      <c r="GMG32" s="265"/>
      <c r="GMH32" s="265"/>
      <c r="GMI32" s="265"/>
      <c r="GMJ32" s="265"/>
      <c r="GMK32" s="265"/>
      <c r="GML32" s="265"/>
      <c r="GMM32" s="265"/>
      <c r="GMN32" s="265"/>
      <c r="GMO32" s="265"/>
      <c r="GMP32" s="265"/>
      <c r="GMQ32" s="265"/>
      <c r="GMR32" s="265"/>
      <c r="GMS32" s="265"/>
      <c r="GMT32" s="265"/>
      <c r="GMU32" s="265"/>
      <c r="GMV32" s="265"/>
      <c r="GMW32" s="265"/>
      <c r="GMX32" s="265"/>
      <c r="GMY32" s="265"/>
      <c r="GMZ32" s="265"/>
      <c r="GNA32" s="265"/>
      <c r="GNB32" s="265"/>
      <c r="GNC32" s="265"/>
      <c r="GND32" s="265"/>
      <c r="GNE32" s="265"/>
      <c r="GNF32" s="265"/>
      <c r="GNG32" s="265"/>
      <c r="GNH32" s="265"/>
      <c r="GNI32" s="265"/>
      <c r="GNJ32" s="265"/>
      <c r="GNK32" s="265"/>
      <c r="GNL32" s="265"/>
      <c r="GNM32" s="265"/>
      <c r="GNN32" s="265"/>
      <c r="GNO32" s="265"/>
      <c r="GNP32" s="265"/>
      <c r="GNQ32" s="265"/>
      <c r="GNR32" s="265"/>
      <c r="GNS32" s="265"/>
      <c r="GNT32" s="265"/>
      <c r="GNU32" s="265"/>
      <c r="GNV32" s="265"/>
      <c r="GNW32" s="265"/>
      <c r="GNX32" s="265"/>
      <c r="GNY32" s="265"/>
      <c r="GNZ32" s="265"/>
      <c r="GOA32" s="265"/>
      <c r="GOB32" s="265"/>
      <c r="GOC32" s="265"/>
      <c r="GOD32" s="265"/>
      <c r="GOE32" s="265"/>
      <c r="GOF32" s="265"/>
      <c r="GOG32" s="265"/>
      <c r="GOH32" s="265"/>
      <c r="GOI32" s="265"/>
      <c r="GOJ32" s="265"/>
      <c r="GOK32" s="265"/>
      <c r="GOL32" s="265"/>
      <c r="GOM32" s="265"/>
      <c r="GON32" s="265"/>
      <c r="GOO32" s="265"/>
      <c r="GOP32" s="265"/>
      <c r="GOQ32" s="265"/>
      <c r="GOR32" s="265"/>
      <c r="GOS32" s="265"/>
      <c r="GOT32" s="265"/>
      <c r="GOU32" s="265"/>
      <c r="GOV32" s="265"/>
      <c r="GOW32" s="265"/>
      <c r="GOX32" s="265"/>
      <c r="GOY32" s="265"/>
      <c r="GOZ32" s="265"/>
      <c r="GPA32" s="265"/>
      <c r="GPB32" s="265"/>
      <c r="GPC32" s="265"/>
      <c r="GPD32" s="265"/>
      <c r="GPE32" s="265"/>
      <c r="GPF32" s="265"/>
      <c r="GPG32" s="265"/>
      <c r="GPH32" s="265"/>
      <c r="GPI32" s="265"/>
      <c r="GPJ32" s="265"/>
      <c r="GPK32" s="265"/>
      <c r="GPL32" s="265"/>
      <c r="GPM32" s="265"/>
      <c r="GPN32" s="265"/>
      <c r="GPO32" s="265"/>
      <c r="GPP32" s="265"/>
      <c r="GPQ32" s="265"/>
      <c r="GPR32" s="265"/>
      <c r="GPS32" s="265"/>
      <c r="GPT32" s="265"/>
      <c r="GPU32" s="265"/>
      <c r="GPV32" s="265"/>
      <c r="GPW32" s="265"/>
      <c r="GPX32" s="265"/>
      <c r="GPY32" s="265"/>
      <c r="GPZ32" s="265"/>
      <c r="GQA32" s="265"/>
      <c r="GQB32" s="265"/>
      <c r="GQC32" s="265"/>
      <c r="GQD32" s="265"/>
      <c r="GQE32" s="265"/>
      <c r="GQF32" s="265"/>
      <c r="GQG32" s="265"/>
      <c r="GQH32" s="265"/>
      <c r="GQI32" s="265"/>
      <c r="GQJ32" s="265"/>
      <c r="GQK32" s="265"/>
      <c r="GQL32" s="265"/>
      <c r="GQM32" s="265"/>
      <c r="GQN32" s="265"/>
      <c r="GQO32" s="265"/>
      <c r="GQP32" s="265"/>
      <c r="GQQ32" s="265"/>
      <c r="GQR32" s="265"/>
      <c r="GQS32" s="265"/>
      <c r="GQT32" s="265"/>
      <c r="GQU32" s="265"/>
      <c r="GQV32" s="265"/>
      <c r="GQW32" s="265"/>
      <c r="GQX32" s="265"/>
      <c r="GQY32" s="265"/>
      <c r="GQZ32" s="265"/>
      <c r="GRA32" s="265"/>
      <c r="GRB32" s="265"/>
      <c r="GRC32" s="265"/>
      <c r="GRD32" s="265"/>
      <c r="GRE32" s="265"/>
      <c r="GRF32" s="265"/>
      <c r="GRG32" s="265"/>
      <c r="GRH32" s="265"/>
      <c r="GRI32" s="265"/>
      <c r="GRJ32" s="265"/>
      <c r="GRK32" s="265"/>
      <c r="GRL32" s="265"/>
      <c r="GRM32" s="265"/>
      <c r="GRN32" s="265"/>
      <c r="GRO32" s="265"/>
      <c r="GRP32" s="265"/>
      <c r="GRQ32" s="265"/>
      <c r="GRR32" s="265"/>
      <c r="GRS32" s="265"/>
      <c r="GRT32" s="265"/>
      <c r="GRU32" s="265"/>
      <c r="GRV32" s="265"/>
      <c r="GRW32" s="265"/>
      <c r="GRX32" s="265"/>
      <c r="GRY32" s="265"/>
      <c r="GRZ32" s="265"/>
      <c r="GSA32" s="265"/>
      <c r="GSB32" s="265"/>
      <c r="GSC32" s="265"/>
      <c r="GSD32" s="265"/>
      <c r="GSE32" s="265"/>
      <c r="GSF32" s="265"/>
      <c r="GSG32" s="265"/>
      <c r="GSH32" s="265"/>
      <c r="GSI32" s="265"/>
      <c r="GSJ32" s="265"/>
      <c r="GSK32" s="265"/>
      <c r="GSL32" s="265"/>
      <c r="GSM32" s="265"/>
      <c r="GSN32" s="265"/>
      <c r="GSO32" s="265"/>
      <c r="GSP32" s="265"/>
      <c r="GSQ32" s="265"/>
      <c r="GSR32" s="265"/>
      <c r="GSS32" s="265"/>
      <c r="GST32" s="265"/>
      <c r="GSU32" s="265"/>
      <c r="GSV32" s="265"/>
      <c r="GSW32" s="265"/>
      <c r="GSX32" s="265"/>
      <c r="GSY32" s="265"/>
      <c r="GSZ32" s="265"/>
      <c r="GTA32" s="265"/>
      <c r="GTB32" s="265"/>
      <c r="GTC32" s="265"/>
      <c r="GTD32" s="265"/>
      <c r="GTE32" s="265"/>
      <c r="GTF32" s="265"/>
      <c r="GTG32" s="265"/>
      <c r="GTH32" s="265"/>
      <c r="GTI32" s="265"/>
      <c r="GTJ32" s="265"/>
      <c r="GTK32" s="265"/>
      <c r="GTL32" s="265"/>
      <c r="GTM32" s="265"/>
      <c r="GTN32" s="265"/>
      <c r="GTO32" s="265"/>
      <c r="GTP32" s="265"/>
      <c r="GTQ32" s="265"/>
      <c r="GTR32" s="265"/>
      <c r="GTS32" s="265"/>
      <c r="GTT32" s="265"/>
      <c r="GTU32" s="265"/>
      <c r="GTV32" s="265"/>
      <c r="GTW32" s="265"/>
      <c r="GTX32" s="265"/>
      <c r="GTY32" s="265"/>
      <c r="GTZ32" s="265"/>
      <c r="GUA32" s="265"/>
      <c r="GUB32" s="265"/>
      <c r="GUC32" s="265"/>
      <c r="GUD32" s="265"/>
      <c r="GUE32" s="265"/>
      <c r="GUF32" s="265"/>
      <c r="GUG32" s="265"/>
      <c r="GUH32" s="265"/>
      <c r="GUI32" s="265"/>
      <c r="GUJ32" s="265"/>
      <c r="GUK32" s="265"/>
      <c r="GUL32" s="265"/>
      <c r="GUM32" s="265"/>
      <c r="GUN32" s="265"/>
      <c r="GUO32" s="265"/>
      <c r="GUP32" s="265"/>
      <c r="GUQ32" s="265"/>
      <c r="GUR32" s="265"/>
      <c r="GUS32" s="265"/>
      <c r="GUT32" s="265"/>
      <c r="GUU32" s="265"/>
      <c r="GUV32" s="265"/>
      <c r="GUW32" s="265"/>
      <c r="GUX32" s="265"/>
      <c r="GUY32" s="265"/>
      <c r="GUZ32" s="265"/>
      <c r="GVA32" s="265"/>
      <c r="GVB32" s="265"/>
      <c r="GVC32" s="265"/>
      <c r="GVD32" s="265"/>
      <c r="GVE32" s="265"/>
      <c r="GVF32" s="265"/>
      <c r="GVG32" s="265"/>
      <c r="GVH32" s="265"/>
      <c r="GVI32" s="265"/>
      <c r="GVJ32" s="265"/>
      <c r="GVK32" s="265"/>
      <c r="GVL32" s="265"/>
      <c r="GVM32" s="265"/>
      <c r="GVN32" s="265"/>
      <c r="GVO32" s="265"/>
      <c r="GVP32" s="265"/>
      <c r="GVQ32" s="265"/>
      <c r="GVR32" s="265"/>
      <c r="GVS32" s="265"/>
      <c r="GVT32" s="265"/>
      <c r="GVU32" s="265"/>
      <c r="GVV32" s="265"/>
      <c r="GVW32" s="265"/>
      <c r="GVX32" s="265"/>
      <c r="GVY32" s="265"/>
      <c r="GVZ32" s="265"/>
      <c r="GWA32" s="265"/>
      <c r="GWB32" s="265"/>
      <c r="GWC32" s="265"/>
      <c r="GWD32" s="265"/>
      <c r="GWE32" s="265"/>
      <c r="GWF32" s="265"/>
      <c r="GWG32" s="265"/>
      <c r="GWH32" s="265"/>
      <c r="GWI32" s="265"/>
      <c r="GWJ32" s="265"/>
      <c r="GWK32" s="265"/>
      <c r="GWL32" s="265"/>
      <c r="GWM32" s="265"/>
      <c r="GWN32" s="265"/>
      <c r="GWO32" s="265"/>
      <c r="GWP32" s="265"/>
      <c r="GWQ32" s="265"/>
      <c r="GWR32" s="265"/>
      <c r="GWS32" s="265"/>
      <c r="GWT32" s="265"/>
      <c r="GWU32" s="265"/>
      <c r="GWV32" s="265"/>
      <c r="GWW32" s="265"/>
      <c r="GWX32" s="265"/>
      <c r="GWY32" s="265"/>
      <c r="GWZ32" s="265"/>
      <c r="GXA32" s="265"/>
      <c r="GXB32" s="265"/>
      <c r="GXC32" s="265"/>
      <c r="GXD32" s="265"/>
      <c r="GXE32" s="265"/>
      <c r="GXF32" s="265"/>
      <c r="GXG32" s="265"/>
      <c r="GXH32" s="265"/>
      <c r="GXI32" s="265"/>
      <c r="GXJ32" s="265"/>
      <c r="GXK32" s="265"/>
      <c r="GXL32" s="265"/>
      <c r="GXM32" s="265"/>
      <c r="GXN32" s="265"/>
      <c r="GXO32" s="265"/>
      <c r="GXP32" s="265"/>
      <c r="GXQ32" s="265"/>
      <c r="GXR32" s="265"/>
      <c r="GXS32" s="265"/>
      <c r="GXT32" s="265"/>
      <c r="GXU32" s="265"/>
      <c r="GXV32" s="265"/>
      <c r="GXW32" s="265"/>
      <c r="GXX32" s="265"/>
      <c r="GXY32" s="265"/>
      <c r="GXZ32" s="265"/>
      <c r="GYA32" s="265"/>
      <c r="GYB32" s="265"/>
      <c r="GYC32" s="265"/>
      <c r="GYD32" s="265"/>
      <c r="GYE32" s="265"/>
      <c r="GYF32" s="265"/>
      <c r="GYG32" s="265"/>
      <c r="GYH32" s="265"/>
      <c r="GYI32" s="265"/>
      <c r="GYJ32" s="265"/>
      <c r="GYK32" s="265"/>
      <c r="GYL32" s="265"/>
      <c r="GYM32" s="265"/>
      <c r="GYN32" s="265"/>
      <c r="GYO32" s="265"/>
      <c r="GYP32" s="265"/>
      <c r="GYQ32" s="265"/>
      <c r="GYR32" s="265"/>
      <c r="GYS32" s="265"/>
      <c r="GYT32" s="265"/>
      <c r="GYU32" s="265"/>
      <c r="GYV32" s="265"/>
      <c r="GYW32" s="265"/>
      <c r="GYX32" s="265"/>
      <c r="GYY32" s="265"/>
      <c r="GYZ32" s="265"/>
      <c r="GZA32" s="265"/>
      <c r="GZB32" s="265"/>
      <c r="GZC32" s="265"/>
      <c r="GZD32" s="265"/>
      <c r="GZE32" s="265"/>
      <c r="GZF32" s="265"/>
      <c r="GZG32" s="265"/>
      <c r="GZH32" s="265"/>
      <c r="GZI32" s="265"/>
      <c r="GZJ32" s="265"/>
      <c r="GZK32" s="265"/>
      <c r="GZL32" s="265"/>
      <c r="GZM32" s="265"/>
      <c r="GZN32" s="265"/>
      <c r="GZO32" s="265"/>
      <c r="GZP32" s="265"/>
      <c r="GZQ32" s="265"/>
      <c r="GZR32" s="265"/>
      <c r="GZS32" s="265"/>
      <c r="GZT32" s="265"/>
      <c r="GZU32" s="265"/>
      <c r="GZV32" s="265"/>
      <c r="GZW32" s="265"/>
      <c r="GZX32" s="265"/>
      <c r="GZY32" s="265"/>
      <c r="GZZ32" s="265"/>
      <c r="HAA32" s="265"/>
      <c r="HAB32" s="265"/>
      <c r="HAC32" s="265"/>
      <c r="HAD32" s="265"/>
      <c r="HAE32" s="265"/>
      <c r="HAF32" s="265"/>
      <c r="HAG32" s="265"/>
      <c r="HAH32" s="265"/>
      <c r="HAI32" s="265"/>
      <c r="HAJ32" s="265"/>
      <c r="HAK32" s="265"/>
      <c r="HAL32" s="265"/>
      <c r="HAM32" s="265"/>
      <c r="HAN32" s="265"/>
      <c r="HAO32" s="265"/>
      <c r="HAP32" s="265"/>
      <c r="HAQ32" s="265"/>
      <c r="HAR32" s="265"/>
      <c r="HAS32" s="265"/>
      <c r="HAT32" s="265"/>
      <c r="HAU32" s="265"/>
      <c r="HAV32" s="265"/>
      <c r="HAW32" s="265"/>
      <c r="HAX32" s="265"/>
      <c r="HAY32" s="265"/>
      <c r="HAZ32" s="265"/>
      <c r="HBA32" s="265"/>
      <c r="HBB32" s="265"/>
      <c r="HBC32" s="265"/>
      <c r="HBD32" s="265"/>
      <c r="HBE32" s="265"/>
      <c r="HBF32" s="265"/>
      <c r="HBG32" s="265"/>
      <c r="HBH32" s="265"/>
      <c r="HBI32" s="265"/>
      <c r="HBJ32" s="265"/>
      <c r="HBK32" s="265"/>
      <c r="HBL32" s="265"/>
      <c r="HBM32" s="265"/>
      <c r="HBN32" s="265"/>
      <c r="HBO32" s="265"/>
      <c r="HBP32" s="265"/>
      <c r="HBQ32" s="265"/>
      <c r="HBR32" s="265"/>
      <c r="HBS32" s="265"/>
      <c r="HBT32" s="265"/>
      <c r="HBU32" s="265"/>
      <c r="HBV32" s="265"/>
      <c r="HBW32" s="265"/>
      <c r="HBX32" s="265"/>
      <c r="HBY32" s="265"/>
      <c r="HBZ32" s="265"/>
      <c r="HCA32" s="265"/>
      <c r="HCB32" s="265"/>
      <c r="HCC32" s="265"/>
      <c r="HCD32" s="265"/>
      <c r="HCE32" s="265"/>
      <c r="HCF32" s="265"/>
      <c r="HCG32" s="265"/>
      <c r="HCH32" s="265"/>
      <c r="HCI32" s="265"/>
      <c r="HCJ32" s="265"/>
      <c r="HCK32" s="265"/>
      <c r="HCL32" s="265"/>
      <c r="HCM32" s="265"/>
      <c r="HCN32" s="265"/>
      <c r="HCO32" s="265"/>
      <c r="HCP32" s="265"/>
      <c r="HCQ32" s="265"/>
      <c r="HCR32" s="265"/>
      <c r="HCS32" s="265"/>
      <c r="HCT32" s="265"/>
      <c r="HCU32" s="265"/>
      <c r="HCV32" s="265"/>
      <c r="HCW32" s="265"/>
      <c r="HCX32" s="265"/>
      <c r="HCY32" s="265"/>
      <c r="HCZ32" s="265"/>
      <c r="HDA32" s="265"/>
      <c r="HDB32" s="265"/>
      <c r="HDC32" s="265"/>
      <c r="HDD32" s="265"/>
      <c r="HDE32" s="265"/>
      <c r="HDF32" s="265"/>
      <c r="HDG32" s="265"/>
      <c r="HDH32" s="265"/>
      <c r="HDI32" s="265"/>
      <c r="HDJ32" s="265"/>
      <c r="HDK32" s="265"/>
      <c r="HDL32" s="265"/>
      <c r="HDM32" s="265"/>
      <c r="HDN32" s="265"/>
      <c r="HDO32" s="265"/>
      <c r="HDP32" s="265"/>
      <c r="HDQ32" s="265"/>
      <c r="HDR32" s="265"/>
      <c r="HDS32" s="265"/>
      <c r="HDT32" s="265"/>
      <c r="HDU32" s="265"/>
      <c r="HDV32" s="265"/>
      <c r="HDW32" s="265"/>
      <c r="HDX32" s="265"/>
      <c r="HDY32" s="265"/>
      <c r="HDZ32" s="265"/>
      <c r="HEA32" s="265"/>
      <c r="HEB32" s="265"/>
      <c r="HEC32" s="265"/>
      <c r="HED32" s="265"/>
      <c r="HEE32" s="265"/>
      <c r="HEF32" s="265"/>
      <c r="HEG32" s="265"/>
      <c r="HEH32" s="265"/>
      <c r="HEI32" s="265"/>
      <c r="HEJ32" s="265"/>
      <c r="HEK32" s="265"/>
      <c r="HEL32" s="265"/>
      <c r="HEM32" s="265"/>
      <c r="HEN32" s="265"/>
      <c r="HEO32" s="265"/>
      <c r="HEP32" s="265"/>
      <c r="HEQ32" s="265"/>
      <c r="HER32" s="265"/>
      <c r="HES32" s="265"/>
      <c r="HET32" s="265"/>
      <c r="HEU32" s="265"/>
      <c r="HEV32" s="265"/>
      <c r="HEW32" s="265"/>
      <c r="HEX32" s="265"/>
      <c r="HEY32" s="265"/>
      <c r="HEZ32" s="265"/>
      <c r="HFA32" s="265"/>
      <c r="HFB32" s="265"/>
      <c r="HFC32" s="265"/>
      <c r="HFD32" s="265"/>
      <c r="HFE32" s="265"/>
      <c r="HFF32" s="265"/>
      <c r="HFG32" s="265"/>
      <c r="HFH32" s="265"/>
      <c r="HFI32" s="265"/>
      <c r="HFJ32" s="265"/>
      <c r="HFK32" s="265"/>
      <c r="HFL32" s="265"/>
      <c r="HFM32" s="265"/>
      <c r="HFN32" s="265"/>
      <c r="HFO32" s="265"/>
      <c r="HFP32" s="265"/>
      <c r="HFQ32" s="265"/>
      <c r="HFR32" s="265"/>
      <c r="HFS32" s="265"/>
      <c r="HFT32" s="265"/>
      <c r="HFU32" s="265"/>
      <c r="HFV32" s="265"/>
      <c r="HFW32" s="265"/>
      <c r="HFX32" s="265"/>
      <c r="HFY32" s="265"/>
      <c r="HFZ32" s="265"/>
      <c r="HGA32" s="265"/>
      <c r="HGB32" s="265"/>
      <c r="HGC32" s="265"/>
      <c r="HGD32" s="265"/>
      <c r="HGE32" s="265"/>
      <c r="HGF32" s="265"/>
      <c r="HGG32" s="265"/>
      <c r="HGH32" s="265"/>
      <c r="HGI32" s="265"/>
      <c r="HGJ32" s="265"/>
      <c r="HGK32" s="265"/>
      <c r="HGL32" s="265"/>
      <c r="HGM32" s="265"/>
      <c r="HGN32" s="265"/>
      <c r="HGO32" s="265"/>
      <c r="HGP32" s="265"/>
      <c r="HGQ32" s="265"/>
      <c r="HGR32" s="265"/>
      <c r="HGS32" s="265"/>
      <c r="HGT32" s="265"/>
      <c r="HGU32" s="265"/>
      <c r="HGV32" s="265"/>
      <c r="HGW32" s="265"/>
      <c r="HGX32" s="265"/>
      <c r="HGY32" s="265"/>
      <c r="HGZ32" s="265"/>
      <c r="HHA32" s="265"/>
      <c r="HHB32" s="265"/>
      <c r="HHC32" s="265"/>
      <c r="HHD32" s="265"/>
      <c r="HHE32" s="265"/>
      <c r="HHF32" s="265"/>
      <c r="HHG32" s="265"/>
      <c r="HHH32" s="265"/>
      <c r="HHI32" s="265"/>
      <c r="HHJ32" s="265"/>
      <c r="HHK32" s="265"/>
      <c r="HHL32" s="265"/>
      <c r="HHM32" s="265"/>
      <c r="HHN32" s="265"/>
      <c r="HHO32" s="265"/>
      <c r="HHP32" s="265"/>
      <c r="HHQ32" s="265"/>
      <c r="HHR32" s="265"/>
      <c r="HHS32" s="265"/>
      <c r="HHT32" s="265"/>
      <c r="HHU32" s="265"/>
      <c r="HHV32" s="265"/>
      <c r="HHW32" s="265"/>
      <c r="HHX32" s="265"/>
      <c r="HHY32" s="265"/>
      <c r="HHZ32" s="265"/>
      <c r="HIA32" s="265"/>
      <c r="HIB32" s="265"/>
      <c r="HIC32" s="265"/>
      <c r="HID32" s="265"/>
      <c r="HIE32" s="265"/>
      <c r="HIF32" s="265"/>
      <c r="HIG32" s="265"/>
      <c r="HIH32" s="265"/>
      <c r="HII32" s="265"/>
      <c r="HIJ32" s="265"/>
      <c r="HIK32" s="265"/>
      <c r="HIL32" s="265"/>
      <c r="HIM32" s="265"/>
      <c r="HIN32" s="265"/>
      <c r="HIO32" s="265"/>
      <c r="HIP32" s="265"/>
      <c r="HIQ32" s="265"/>
      <c r="HIR32" s="265"/>
      <c r="HIS32" s="265"/>
      <c r="HIT32" s="265"/>
      <c r="HIU32" s="265"/>
      <c r="HIV32" s="265"/>
      <c r="HIW32" s="265"/>
      <c r="HIX32" s="265"/>
      <c r="HIY32" s="265"/>
      <c r="HIZ32" s="265"/>
      <c r="HJA32" s="265"/>
      <c r="HJB32" s="265"/>
      <c r="HJC32" s="265"/>
      <c r="HJD32" s="265"/>
      <c r="HJE32" s="265"/>
      <c r="HJF32" s="265"/>
      <c r="HJG32" s="265"/>
      <c r="HJH32" s="265"/>
      <c r="HJI32" s="265"/>
      <c r="HJJ32" s="265"/>
      <c r="HJK32" s="265"/>
      <c r="HJL32" s="265"/>
      <c r="HJM32" s="265"/>
      <c r="HJN32" s="265"/>
      <c r="HJO32" s="265"/>
      <c r="HJP32" s="265"/>
      <c r="HJQ32" s="265"/>
      <c r="HJR32" s="265"/>
      <c r="HJS32" s="265"/>
      <c r="HJT32" s="265"/>
      <c r="HJU32" s="265"/>
      <c r="HJV32" s="265"/>
      <c r="HJW32" s="265"/>
      <c r="HJX32" s="265"/>
      <c r="HJY32" s="265"/>
      <c r="HJZ32" s="265"/>
      <c r="HKA32" s="265"/>
      <c r="HKB32" s="265"/>
      <c r="HKC32" s="265"/>
      <c r="HKD32" s="265"/>
      <c r="HKE32" s="265"/>
      <c r="HKF32" s="265"/>
      <c r="HKG32" s="265"/>
      <c r="HKH32" s="265"/>
      <c r="HKI32" s="265"/>
      <c r="HKJ32" s="265"/>
      <c r="HKK32" s="265"/>
      <c r="HKL32" s="265"/>
      <c r="HKM32" s="265"/>
      <c r="HKN32" s="265"/>
      <c r="HKO32" s="265"/>
      <c r="HKP32" s="265"/>
      <c r="HKQ32" s="265"/>
      <c r="HKR32" s="265"/>
      <c r="HKS32" s="265"/>
      <c r="HKT32" s="265"/>
      <c r="HKU32" s="265"/>
      <c r="HKV32" s="265"/>
      <c r="HKW32" s="265"/>
      <c r="HKX32" s="265"/>
      <c r="HKY32" s="265"/>
      <c r="HKZ32" s="265"/>
      <c r="HLA32" s="265"/>
      <c r="HLB32" s="265"/>
      <c r="HLC32" s="265"/>
      <c r="HLD32" s="265"/>
      <c r="HLE32" s="265"/>
      <c r="HLF32" s="265"/>
      <c r="HLG32" s="265"/>
      <c r="HLH32" s="265"/>
      <c r="HLI32" s="265"/>
      <c r="HLJ32" s="265"/>
      <c r="HLK32" s="265"/>
      <c r="HLL32" s="265"/>
      <c r="HLM32" s="265"/>
      <c r="HLN32" s="265"/>
      <c r="HLO32" s="265"/>
      <c r="HLP32" s="265"/>
      <c r="HLQ32" s="265"/>
      <c r="HLR32" s="265"/>
      <c r="HLS32" s="265"/>
      <c r="HLT32" s="265"/>
      <c r="HLU32" s="265"/>
      <c r="HLV32" s="265"/>
      <c r="HLW32" s="265"/>
      <c r="HLX32" s="265"/>
      <c r="HLY32" s="265"/>
      <c r="HLZ32" s="265"/>
      <c r="HMA32" s="265"/>
      <c r="HMB32" s="265"/>
      <c r="HMC32" s="265"/>
      <c r="HMD32" s="265"/>
      <c r="HME32" s="265"/>
      <c r="HMF32" s="265"/>
      <c r="HMG32" s="265"/>
      <c r="HMH32" s="265"/>
      <c r="HMI32" s="265"/>
      <c r="HMJ32" s="265"/>
      <c r="HMK32" s="265"/>
      <c r="HML32" s="265"/>
      <c r="HMM32" s="265"/>
      <c r="HMN32" s="265"/>
      <c r="HMO32" s="265"/>
      <c r="HMP32" s="265"/>
      <c r="HMQ32" s="265"/>
      <c r="HMR32" s="265"/>
      <c r="HMS32" s="265"/>
      <c r="HMT32" s="265"/>
      <c r="HMU32" s="265"/>
      <c r="HMV32" s="265"/>
      <c r="HMW32" s="265"/>
      <c r="HMX32" s="265"/>
      <c r="HMY32" s="265"/>
      <c r="HMZ32" s="265"/>
      <c r="HNA32" s="265"/>
      <c r="HNB32" s="265"/>
      <c r="HNC32" s="265"/>
      <c r="HND32" s="265"/>
      <c r="HNE32" s="265"/>
      <c r="HNF32" s="265"/>
      <c r="HNG32" s="265"/>
      <c r="HNH32" s="265"/>
      <c r="HNI32" s="265"/>
      <c r="HNJ32" s="265"/>
      <c r="HNK32" s="265"/>
      <c r="HNL32" s="265"/>
      <c r="HNM32" s="265"/>
      <c r="HNN32" s="265"/>
      <c r="HNO32" s="265"/>
      <c r="HNP32" s="265"/>
      <c r="HNQ32" s="265"/>
      <c r="HNR32" s="265"/>
      <c r="HNS32" s="265"/>
      <c r="HNT32" s="265"/>
      <c r="HNU32" s="265"/>
      <c r="HNV32" s="265"/>
      <c r="HNW32" s="265"/>
      <c r="HNX32" s="265"/>
      <c r="HNY32" s="265"/>
      <c r="HNZ32" s="265"/>
      <c r="HOA32" s="265"/>
      <c r="HOB32" s="265"/>
      <c r="HOC32" s="265"/>
      <c r="HOD32" s="265"/>
      <c r="HOE32" s="265"/>
      <c r="HOF32" s="265"/>
      <c r="HOG32" s="265"/>
      <c r="HOH32" s="265"/>
      <c r="HOI32" s="265"/>
      <c r="HOJ32" s="265"/>
      <c r="HOK32" s="265"/>
      <c r="HOL32" s="265"/>
      <c r="HOM32" s="265"/>
      <c r="HON32" s="265"/>
      <c r="HOO32" s="265"/>
      <c r="HOP32" s="265"/>
      <c r="HOQ32" s="265"/>
      <c r="HOR32" s="265"/>
      <c r="HOS32" s="265"/>
      <c r="HOT32" s="265"/>
      <c r="HOU32" s="265"/>
      <c r="HOV32" s="265"/>
      <c r="HOW32" s="265"/>
      <c r="HOX32" s="265"/>
      <c r="HOY32" s="265"/>
      <c r="HOZ32" s="265"/>
      <c r="HPA32" s="265"/>
      <c r="HPB32" s="265"/>
      <c r="HPC32" s="265"/>
      <c r="HPD32" s="265"/>
      <c r="HPE32" s="265"/>
      <c r="HPF32" s="265"/>
      <c r="HPG32" s="265"/>
      <c r="HPH32" s="265"/>
      <c r="HPI32" s="265"/>
      <c r="HPJ32" s="265"/>
      <c r="HPK32" s="265"/>
      <c r="HPL32" s="265"/>
      <c r="HPM32" s="265"/>
      <c r="HPN32" s="265"/>
      <c r="HPO32" s="265"/>
      <c r="HPP32" s="265"/>
      <c r="HPQ32" s="265"/>
      <c r="HPR32" s="265"/>
      <c r="HPS32" s="265"/>
      <c r="HPT32" s="265"/>
      <c r="HPU32" s="265"/>
      <c r="HPV32" s="265"/>
      <c r="HPW32" s="265"/>
      <c r="HPX32" s="265"/>
      <c r="HPY32" s="265"/>
      <c r="HPZ32" s="265"/>
      <c r="HQA32" s="265"/>
      <c r="HQB32" s="265"/>
      <c r="HQC32" s="265"/>
      <c r="HQD32" s="265"/>
      <c r="HQE32" s="265"/>
      <c r="HQF32" s="265"/>
      <c r="HQG32" s="265"/>
      <c r="HQH32" s="265"/>
      <c r="HQI32" s="265"/>
      <c r="HQJ32" s="265"/>
      <c r="HQK32" s="265"/>
      <c r="HQL32" s="265"/>
      <c r="HQM32" s="265"/>
      <c r="HQN32" s="265"/>
      <c r="HQO32" s="265"/>
      <c r="HQP32" s="265"/>
      <c r="HQQ32" s="265"/>
      <c r="HQR32" s="265"/>
      <c r="HQS32" s="265"/>
      <c r="HQT32" s="265"/>
      <c r="HQU32" s="265"/>
      <c r="HQV32" s="265"/>
      <c r="HQW32" s="265"/>
      <c r="HQX32" s="265"/>
      <c r="HQY32" s="265"/>
      <c r="HQZ32" s="265"/>
      <c r="HRA32" s="265"/>
      <c r="HRB32" s="265"/>
      <c r="HRC32" s="265"/>
      <c r="HRD32" s="265"/>
      <c r="HRE32" s="265"/>
      <c r="HRF32" s="265"/>
      <c r="HRG32" s="265"/>
      <c r="HRH32" s="265"/>
      <c r="HRI32" s="265"/>
      <c r="HRJ32" s="265"/>
      <c r="HRK32" s="265"/>
      <c r="HRL32" s="265"/>
      <c r="HRM32" s="265"/>
      <c r="HRN32" s="265"/>
      <c r="HRO32" s="265"/>
      <c r="HRP32" s="265"/>
      <c r="HRQ32" s="265"/>
      <c r="HRR32" s="265"/>
      <c r="HRS32" s="265"/>
      <c r="HRT32" s="265"/>
      <c r="HRU32" s="265"/>
      <c r="HRV32" s="265"/>
      <c r="HRW32" s="265"/>
      <c r="HRX32" s="265"/>
      <c r="HRY32" s="265"/>
      <c r="HRZ32" s="265"/>
      <c r="HSA32" s="265"/>
      <c r="HSB32" s="265"/>
      <c r="HSC32" s="265"/>
      <c r="HSD32" s="265"/>
      <c r="HSE32" s="265"/>
      <c r="HSF32" s="265"/>
      <c r="HSG32" s="265"/>
      <c r="HSH32" s="265"/>
      <c r="HSI32" s="265"/>
      <c r="HSJ32" s="265"/>
      <c r="HSK32" s="265"/>
      <c r="HSL32" s="265"/>
      <c r="HSM32" s="265"/>
      <c r="HSN32" s="265"/>
      <c r="HSO32" s="265"/>
      <c r="HSP32" s="265"/>
      <c r="HSQ32" s="265"/>
      <c r="HSR32" s="265"/>
      <c r="HSS32" s="265"/>
      <c r="HST32" s="265"/>
      <c r="HSU32" s="265"/>
      <c r="HSV32" s="265"/>
      <c r="HSW32" s="265"/>
      <c r="HSX32" s="265"/>
      <c r="HSY32" s="265"/>
      <c r="HSZ32" s="265"/>
      <c r="HTA32" s="265"/>
      <c r="HTB32" s="265"/>
      <c r="HTC32" s="265"/>
      <c r="HTD32" s="265"/>
      <c r="HTE32" s="265"/>
      <c r="HTF32" s="265"/>
      <c r="HTG32" s="265"/>
      <c r="HTH32" s="265"/>
      <c r="HTI32" s="265"/>
      <c r="HTJ32" s="265"/>
      <c r="HTK32" s="265"/>
      <c r="HTL32" s="265"/>
      <c r="HTM32" s="265"/>
      <c r="HTN32" s="265"/>
      <c r="HTO32" s="265"/>
      <c r="HTP32" s="265"/>
      <c r="HTQ32" s="265"/>
      <c r="HTR32" s="265"/>
      <c r="HTS32" s="265"/>
      <c r="HTT32" s="265"/>
      <c r="HTU32" s="265"/>
      <c r="HTV32" s="265"/>
      <c r="HTW32" s="265"/>
      <c r="HTX32" s="265"/>
      <c r="HTY32" s="265"/>
      <c r="HTZ32" s="265"/>
      <c r="HUA32" s="265"/>
      <c r="HUB32" s="265"/>
      <c r="HUC32" s="265"/>
      <c r="HUD32" s="265"/>
      <c r="HUE32" s="265"/>
      <c r="HUF32" s="265"/>
      <c r="HUG32" s="265"/>
      <c r="HUH32" s="265"/>
      <c r="HUI32" s="265"/>
      <c r="HUJ32" s="265"/>
      <c r="HUK32" s="265"/>
      <c r="HUL32" s="265"/>
      <c r="HUM32" s="265"/>
      <c r="HUN32" s="265"/>
      <c r="HUO32" s="265"/>
      <c r="HUP32" s="265"/>
      <c r="HUQ32" s="265"/>
      <c r="HUR32" s="265"/>
      <c r="HUS32" s="265"/>
      <c r="HUT32" s="265"/>
      <c r="HUU32" s="265"/>
      <c r="HUV32" s="265"/>
      <c r="HUW32" s="265"/>
      <c r="HUX32" s="265"/>
      <c r="HUY32" s="265"/>
      <c r="HUZ32" s="265"/>
      <c r="HVA32" s="265"/>
      <c r="HVB32" s="265"/>
      <c r="HVC32" s="265"/>
      <c r="HVD32" s="265"/>
      <c r="HVE32" s="265"/>
      <c r="HVF32" s="265"/>
      <c r="HVG32" s="265"/>
      <c r="HVH32" s="265"/>
      <c r="HVI32" s="265"/>
      <c r="HVJ32" s="265"/>
      <c r="HVK32" s="265"/>
      <c r="HVL32" s="265"/>
      <c r="HVM32" s="265"/>
      <c r="HVN32" s="265"/>
      <c r="HVO32" s="265"/>
      <c r="HVP32" s="265"/>
      <c r="HVQ32" s="265"/>
      <c r="HVR32" s="265"/>
      <c r="HVS32" s="265"/>
      <c r="HVT32" s="265"/>
      <c r="HVU32" s="265"/>
      <c r="HVV32" s="265"/>
      <c r="HVW32" s="265"/>
      <c r="HVX32" s="265"/>
      <c r="HVY32" s="265"/>
      <c r="HVZ32" s="265"/>
      <c r="HWA32" s="265"/>
      <c r="HWB32" s="265"/>
      <c r="HWC32" s="265"/>
      <c r="HWD32" s="265"/>
      <c r="HWE32" s="265"/>
      <c r="HWF32" s="265"/>
      <c r="HWG32" s="265"/>
      <c r="HWH32" s="265"/>
      <c r="HWI32" s="265"/>
      <c r="HWJ32" s="265"/>
      <c r="HWK32" s="265"/>
      <c r="HWL32" s="265"/>
      <c r="HWM32" s="265"/>
      <c r="HWN32" s="265"/>
      <c r="HWO32" s="265"/>
      <c r="HWP32" s="265"/>
      <c r="HWQ32" s="265"/>
      <c r="HWR32" s="265"/>
      <c r="HWS32" s="265"/>
      <c r="HWT32" s="265"/>
      <c r="HWU32" s="265"/>
      <c r="HWV32" s="265"/>
      <c r="HWW32" s="265"/>
      <c r="HWX32" s="265"/>
      <c r="HWY32" s="265"/>
      <c r="HWZ32" s="265"/>
      <c r="HXA32" s="265"/>
      <c r="HXB32" s="265"/>
      <c r="HXC32" s="265"/>
      <c r="HXD32" s="265"/>
      <c r="HXE32" s="265"/>
      <c r="HXF32" s="265"/>
      <c r="HXG32" s="265"/>
      <c r="HXH32" s="265"/>
      <c r="HXI32" s="265"/>
      <c r="HXJ32" s="265"/>
      <c r="HXK32" s="265"/>
      <c r="HXL32" s="265"/>
      <c r="HXM32" s="265"/>
      <c r="HXN32" s="265"/>
      <c r="HXO32" s="265"/>
      <c r="HXP32" s="265"/>
      <c r="HXQ32" s="265"/>
      <c r="HXR32" s="265"/>
      <c r="HXS32" s="265"/>
      <c r="HXT32" s="265"/>
      <c r="HXU32" s="265"/>
      <c r="HXV32" s="265"/>
      <c r="HXW32" s="265"/>
      <c r="HXX32" s="265"/>
      <c r="HXY32" s="265"/>
      <c r="HXZ32" s="265"/>
      <c r="HYA32" s="265"/>
      <c r="HYB32" s="265"/>
      <c r="HYC32" s="265"/>
      <c r="HYD32" s="265"/>
      <c r="HYE32" s="265"/>
      <c r="HYF32" s="265"/>
      <c r="HYG32" s="265"/>
      <c r="HYH32" s="265"/>
      <c r="HYI32" s="265"/>
      <c r="HYJ32" s="265"/>
      <c r="HYK32" s="265"/>
      <c r="HYL32" s="265"/>
      <c r="HYM32" s="265"/>
      <c r="HYN32" s="265"/>
      <c r="HYO32" s="265"/>
      <c r="HYP32" s="265"/>
      <c r="HYQ32" s="265"/>
      <c r="HYR32" s="265"/>
      <c r="HYS32" s="265"/>
      <c r="HYT32" s="265"/>
      <c r="HYU32" s="265"/>
      <c r="HYV32" s="265"/>
      <c r="HYW32" s="265"/>
      <c r="HYX32" s="265"/>
      <c r="HYY32" s="265"/>
      <c r="HYZ32" s="265"/>
      <c r="HZA32" s="265"/>
      <c r="HZB32" s="265"/>
      <c r="HZC32" s="265"/>
      <c r="HZD32" s="265"/>
      <c r="HZE32" s="265"/>
      <c r="HZF32" s="265"/>
      <c r="HZG32" s="265"/>
      <c r="HZH32" s="265"/>
      <c r="HZI32" s="265"/>
      <c r="HZJ32" s="265"/>
      <c r="HZK32" s="265"/>
      <c r="HZL32" s="265"/>
      <c r="HZM32" s="265"/>
      <c r="HZN32" s="265"/>
      <c r="HZO32" s="265"/>
      <c r="HZP32" s="265"/>
      <c r="HZQ32" s="265"/>
      <c r="HZR32" s="265"/>
      <c r="HZS32" s="265"/>
      <c r="HZT32" s="265"/>
      <c r="HZU32" s="265"/>
      <c r="HZV32" s="265"/>
      <c r="HZW32" s="265"/>
      <c r="HZX32" s="265"/>
      <c r="HZY32" s="265"/>
      <c r="HZZ32" s="265"/>
      <c r="IAA32" s="265"/>
      <c r="IAB32" s="265"/>
      <c r="IAC32" s="265"/>
      <c r="IAD32" s="265"/>
      <c r="IAE32" s="265"/>
      <c r="IAF32" s="265"/>
      <c r="IAG32" s="265"/>
      <c r="IAH32" s="265"/>
      <c r="IAI32" s="265"/>
      <c r="IAJ32" s="265"/>
      <c r="IAK32" s="265"/>
      <c r="IAL32" s="265"/>
      <c r="IAM32" s="265"/>
      <c r="IAN32" s="265"/>
      <c r="IAO32" s="265"/>
      <c r="IAP32" s="265"/>
      <c r="IAQ32" s="265"/>
      <c r="IAR32" s="265"/>
      <c r="IAS32" s="265"/>
      <c r="IAT32" s="265"/>
      <c r="IAU32" s="265"/>
      <c r="IAV32" s="265"/>
      <c r="IAW32" s="265"/>
      <c r="IAX32" s="265"/>
      <c r="IAY32" s="265"/>
      <c r="IAZ32" s="265"/>
      <c r="IBA32" s="265"/>
      <c r="IBB32" s="265"/>
      <c r="IBC32" s="265"/>
      <c r="IBD32" s="265"/>
      <c r="IBE32" s="265"/>
      <c r="IBF32" s="265"/>
      <c r="IBG32" s="265"/>
      <c r="IBH32" s="265"/>
      <c r="IBI32" s="265"/>
      <c r="IBJ32" s="265"/>
      <c r="IBK32" s="265"/>
      <c r="IBL32" s="265"/>
      <c r="IBM32" s="265"/>
      <c r="IBN32" s="265"/>
      <c r="IBO32" s="265"/>
      <c r="IBP32" s="265"/>
      <c r="IBQ32" s="265"/>
      <c r="IBR32" s="265"/>
      <c r="IBS32" s="265"/>
      <c r="IBT32" s="265"/>
      <c r="IBU32" s="265"/>
      <c r="IBV32" s="265"/>
      <c r="IBW32" s="265"/>
      <c r="IBX32" s="265"/>
      <c r="IBY32" s="265"/>
      <c r="IBZ32" s="265"/>
      <c r="ICA32" s="265"/>
      <c r="ICB32" s="265"/>
      <c r="ICC32" s="265"/>
      <c r="ICD32" s="265"/>
      <c r="ICE32" s="265"/>
      <c r="ICF32" s="265"/>
      <c r="ICG32" s="265"/>
      <c r="ICH32" s="265"/>
      <c r="ICI32" s="265"/>
      <c r="ICJ32" s="265"/>
      <c r="ICK32" s="265"/>
      <c r="ICL32" s="265"/>
      <c r="ICM32" s="265"/>
      <c r="ICN32" s="265"/>
      <c r="ICO32" s="265"/>
      <c r="ICP32" s="265"/>
      <c r="ICQ32" s="265"/>
      <c r="ICR32" s="265"/>
      <c r="ICS32" s="265"/>
      <c r="ICT32" s="265"/>
      <c r="ICU32" s="265"/>
      <c r="ICV32" s="265"/>
      <c r="ICW32" s="265"/>
      <c r="ICX32" s="265"/>
      <c r="ICY32" s="265"/>
      <c r="ICZ32" s="265"/>
      <c r="IDA32" s="265"/>
      <c r="IDB32" s="265"/>
      <c r="IDC32" s="265"/>
      <c r="IDD32" s="265"/>
      <c r="IDE32" s="265"/>
      <c r="IDF32" s="265"/>
      <c r="IDG32" s="265"/>
      <c r="IDH32" s="265"/>
      <c r="IDI32" s="265"/>
      <c r="IDJ32" s="265"/>
      <c r="IDK32" s="265"/>
      <c r="IDL32" s="265"/>
      <c r="IDM32" s="265"/>
      <c r="IDN32" s="265"/>
      <c r="IDO32" s="265"/>
      <c r="IDP32" s="265"/>
      <c r="IDQ32" s="265"/>
      <c r="IDR32" s="265"/>
      <c r="IDS32" s="265"/>
      <c r="IDT32" s="265"/>
      <c r="IDU32" s="265"/>
      <c r="IDV32" s="265"/>
      <c r="IDW32" s="265"/>
      <c r="IDX32" s="265"/>
      <c r="IDY32" s="265"/>
      <c r="IDZ32" s="265"/>
      <c r="IEA32" s="265"/>
      <c r="IEB32" s="265"/>
      <c r="IEC32" s="265"/>
      <c r="IED32" s="265"/>
      <c r="IEE32" s="265"/>
      <c r="IEF32" s="265"/>
      <c r="IEG32" s="265"/>
      <c r="IEH32" s="265"/>
      <c r="IEI32" s="265"/>
      <c r="IEJ32" s="265"/>
      <c r="IEK32" s="265"/>
      <c r="IEL32" s="265"/>
      <c r="IEM32" s="265"/>
      <c r="IEN32" s="265"/>
      <c r="IEO32" s="265"/>
      <c r="IEP32" s="265"/>
      <c r="IEQ32" s="265"/>
      <c r="IER32" s="265"/>
      <c r="IES32" s="265"/>
      <c r="IET32" s="265"/>
      <c r="IEU32" s="265"/>
      <c r="IEV32" s="265"/>
      <c r="IEW32" s="265"/>
      <c r="IEX32" s="265"/>
      <c r="IEY32" s="265"/>
      <c r="IEZ32" s="265"/>
      <c r="IFA32" s="265"/>
      <c r="IFB32" s="265"/>
      <c r="IFC32" s="265"/>
      <c r="IFD32" s="265"/>
      <c r="IFE32" s="265"/>
      <c r="IFF32" s="265"/>
      <c r="IFG32" s="265"/>
      <c r="IFH32" s="265"/>
      <c r="IFI32" s="265"/>
      <c r="IFJ32" s="265"/>
      <c r="IFK32" s="265"/>
      <c r="IFL32" s="265"/>
      <c r="IFM32" s="265"/>
      <c r="IFN32" s="265"/>
      <c r="IFO32" s="265"/>
      <c r="IFP32" s="265"/>
      <c r="IFQ32" s="265"/>
      <c r="IFR32" s="265"/>
      <c r="IFS32" s="265"/>
      <c r="IFT32" s="265"/>
      <c r="IFU32" s="265"/>
      <c r="IFV32" s="265"/>
      <c r="IFW32" s="265"/>
      <c r="IFX32" s="265"/>
      <c r="IFY32" s="265"/>
      <c r="IFZ32" s="265"/>
      <c r="IGA32" s="265"/>
      <c r="IGB32" s="265"/>
      <c r="IGC32" s="265"/>
      <c r="IGD32" s="265"/>
      <c r="IGE32" s="265"/>
      <c r="IGF32" s="265"/>
      <c r="IGG32" s="265"/>
      <c r="IGH32" s="265"/>
      <c r="IGI32" s="265"/>
      <c r="IGJ32" s="265"/>
      <c r="IGK32" s="265"/>
      <c r="IGL32" s="265"/>
      <c r="IGM32" s="265"/>
      <c r="IGN32" s="265"/>
      <c r="IGO32" s="265"/>
      <c r="IGP32" s="265"/>
      <c r="IGQ32" s="265"/>
      <c r="IGR32" s="265"/>
      <c r="IGS32" s="265"/>
      <c r="IGT32" s="265"/>
      <c r="IGU32" s="265"/>
      <c r="IGV32" s="265"/>
      <c r="IGW32" s="265"/>
      <c r="IGX32" s="265"/>
      <c r="IGY32" s="265"/>
      <c r="IGZ32" s="265"/>
      <c r="IHA32" s="265"/>
      <c r="IHB32" s="265"/>
      <c r="IHC32" s="265"/>
      <c r="IHD32" s="265"/>
      <c r="IHE32" s="265"/>
      <c r="IHF32" s="265"/>
      <c r="IHG32" s="265"/>
      <c r="IHH32" s="265"/>
      <c r="IHI32" s="265"/>
      <c r="IHJ32" s="265"/>
      <c r="IHK32" s="265"/>
      <c r="IHL32" s="265"/>
      <c r="IHM32" s="265"/>
      <c r="IHN32" s="265"/>
      <c r="IHO32" s="265"/>
      <c r="IHP32" s="265"/>
      <c r="IHQ32" s="265"/>
      <c r="IHR32" s="265"/>
      <c r="IHS32" s="265"/>
      <c r="IHT32" s="265"/>
      <c r="IHU32" s="265"/>
      <c r="IHV32" s="265"/>
      <c r="IHW32" s="265"/>
      <c r="IHX32" s="265"/>
      <c r="IHY32" s="265"/>
      <c r="IHZ32" s="265"/>
      <c r="IIA32" s="265"/>
      <c r="IIB32" s="265"/>
      <c r="IIC32" s="265"/>
      <c r="IID32" s="265"/>
      <c r="IIE32" s="265"/>
      <c r="IIF32" s="265"/>
      <c r="IIG32" s="265"/>
      <c r="IIH32" s="265"/>
      <c r="III32" s="265"/>
      <c r="IIJ32" s="265"/>
      <c r="IIK32" s="265"/>
      <c r="IIL32" s="265"/>
      <c r="IIM32" s="265"/>
      <c r="IIN32" s="265"/>
      <c r="IIO32" s="265"/>
      <c r="IIP32" s="265"/>
      <c r="IIQ32" s="265"/>
      <c r="IIR32" s="265"/>
      <c r="IIS32" s="265"/>
      <c r="IIT32" s="265"/>
      <c r="IIU32" s="265"/>
      <c r="IIV32" s="265"/>
      <c r="IIW32" s="265"/>
      <c r="IIX32" s="265"/>
      <c r="IIY32" s="265"/>
      <c r="IIZ32" s="265"/>
      <c r="IJA32" s="265"/>
      <c r="IJB32" s="265"/>
      <c r="IJC32" s="265"/>
      <c r="IJD32" s="265"/>
      <c r="IJE32" s="265"/>
      <c r="IJF32" s="265"/>
      <c r="IJG32" s="265"/>
      <c r="IJH32" s="265"/>
      <c r="IJI32" s="265"/>
      <c r="IJJ32" s="265"/>
      <c r="IJK32" s="265"/>
      <c r="IJL32" s="265"/>
      <c r="IJM32" s="265"/>
      <c r="IJN32" s="265"/>
      <c r="IJO32" s="265"/>
      <c r="IJP32" s="265"/>
      <c r="IJQ32" s="265"/>
      <c r="IJR32" s="265"/>
      <c r="IJS32" s="265"/>
      <c r="IJT32" s="265"/>
      <c r="IJU32" s="265"/>
      <c r="IJV32" s="265"/>
      <c r="IJW32" s="265"/>
      <c r="IJX32" s="265"/>
      <c r="IJY32" s="265"/>
      <c r="IJZ32" s="265"/>
      <c r="IKA32" s="265"/>
      <c r="IKB32" s="265"/>
      <c r="IKC32" s="265"/>
      <c r="IKD32" s="265"/>
      <c r="IKE32" s="265"/>
      <c r="IKF32" s="265"/>
      <c r="IKG32" s="265"/>
      <c r="IKH32" s="265"/>
      <c r="IKI32" s="265"/>
      <c r="IKJ32" s="265"/>
      <c r="IKK32" s="265"/>
      <c r="IKL32" s="265"/>
      <c r="IKM32" s="265"/>
      <c r="IKN32" s="265"/>
      <c r="IKO32" s="265"/>
      <c r="IKP32" s="265"/>
      <c r="IKQ32" s="265"/>
      <c r="IKR32" s="265"/>
      <c r="IKS32" s="265"/>
      <c r="IKT32" s="265"/>
      <c r="IKU32" s="265"/>
      <c r="IKV32" s="265"/>
      <c r="IKW32" s="265"/>
      <c r="IKX32" s="265"/>
      <c r="IKY32" s="265"/>
      <c r="IKZ32" s="265"/>
      <c r="ILA32" s="265"/>
      <c r="ILB32" s="265"/>
      <c r="ILC32" s="265"/>
      <c r="ILD32" s="265"/>
      <c r="ILE32" s="265"/>
      <c r="ILF32" s="265"/>
      <c r="ILG32" s="265"/>
      <c r="ILH32" s="265"/>
      <c r="ILI32" s="265"/>
      <c r="ILJ32" s="265"/>
      <c r="ILK32" s="265"/>
      <c r="ILL32" s="265"/>
      <c r="ILM32" s="265"/>
      <c r="ILN32" s="265"/>
      <c r="ILO32" s="265"/>
      <c r="ILP32" s="265"/>
      <c r="ILQ32" s="265"/>
      <c r="ILR32" s="265"/>
      <c r="ILS32" s="265"/>
      <c r="ILT32" s="265"/>
      <c r="ILU32" s="265"/>
      <c r="ILV32" s="265"/>
      <c r="ILW32" s="265"/>
      <c r="ILX32" s="265"/>
      <c r="ILY32" s="265"/>
      <c r="ILZ32" s="265"/>
      <c r="IMA32" s="265"/>
      <c r="IMB32" s="265"/>
      <c r="IMC32" s="265"/>
      <c r="IMD32" s="265"/>
      <c r="IME32" s="265"/>
      <c r="IMF32" s="265"/>
      <c r="IMG32" s="265"/>
      <c r="IMH32" s="265"/>
      <c r="IMI32" s="265"/>
      <c r="IMJ32" s="265"/>
      <c r="IMK32" s="265"/>
      <c r="IML32" s="265"/>
      <c r="IMM32" s="265"/>
      <c r="IMN32" s="265"/>
      <c r="IMO32" s="265"/>
      <c r="IMP32" s="265"/>
      <c r="IMQ32" s="265"/>
      <c r="IMR32" s="265"/>
      <c r="IMS32" s="265"/>
      <c r="IMT32" s="265"/>
      <c r="IMU32" s="265"/>
      <c r="IMV32" s="265"/>
      <c r="IMW32" s="265"/>
      <c r="IMX32" s="265"/>
      <c r="IMY32" s="265"/>
      <c r="IMZ32" s="265"/>
      <c r="INA32" s="265"/>
      <c r="INB32" s="265"/>
      <c r="INC32" s="265"/>
      <c r="IND32" s="265"/>
      <c r="INE32" s="265"/>
      <c r="INF32" s="265"/>
      <c r="ING32" s="265"/>
      <c r="INH32" s="265"/>
      <c r="INI32" s="265"/>
      <c r="INJ32" s="265"/>
      <c r="INK32" s="265"/>
      <c r="INL32" s="265"/>
      <c r="INM32" s="265"/>
      <c r="INN32" s="265"/>
      <c r="INO32" s="265"/>
      <c r="INP32" s="265"/>
      <c r="INQ32" s="265"/>
      <c r="INR32" s="265"/>
      <c r="INS32" s="265"/>
      <c r="INT32" s="265"/>
      <c r="INU32" s="265"/>
      <c r="INV32" s="265"/>
      <c r="INW32" s="265"/>
      <c r="INX32" s="265"/>
      <c r="INY32" s="265"/>
      <c r="INZ32" s="265"/>
      <c r="IOA32" s="265"/>
      <c r="IOB32" s="265"/>
      <c r="IOC32" s="265"/>
      <c r="IOD32" s="265"/>
      <c r="IOE32" s="265"/>
      <c r="IOF32" s="265"/>
      <c r="IOG32" s="265"/>
      <c r="IOH32" s="265"/>
      <c r="IOI32" s="265"/>
      <c r="IOJ32" s="265"/>
      <c r="IOK32" s="265"/>
      <c r="IOL32" s="265"/>
      <c r="IOM32" s="265"/>
      <c r="ION32" s="265"/>
      <c r="IOO32" s="265"/>
      <c r="IOP32" s="265"/>
      <c r="IOQ32" s="265"/>
      <c r="IOR32" s="265"/>
      <c r="IOS32" s="265"/>
      <c r="IOT32" s="265"/>
      <c r="IOU32" s="265"/>
      <c r="IOV32" s="265"/>
      <c r="IOW32" s="265"/>
      <c r="IOX32" s="265"/>
      <c r="IOY32" s="265"/>
      <c r="IOZ32" s="265"/>
      <c r="IPA32" s="265"/>
      <c r="IPB32" s="265"/>
      <c r="IPC32" s="265"/>
      <c r="IPD32" s="265"/>
      <c r="IPE32" s="265"/>
      <c r="IPF32" s="265"/>
      <c r="IPG32" s="265"/>
      <c r="IPH32" s="265"/>
      <c r="IPI32" s="265"/>
      <c r="IPJ32" s="265"/>
      <c r="IPK32" s="265"/>
      <c r="IPL32" s="265"/>
      <c r="IPM32" s="265"/>
      <c r="IPN32" s="265"/>
      <c r="IPO32" s="265"/>
      <c r="IPP32" s="265"/>
      <c r="IPQ32" s="265"/>
      <c r="IPR32" s="265"/>
      <c r="IPS32" s="265"/>
      <c r="IPT32" s="265"/>
      <c r="IPU32" s="265"/>
      <c r="IPV32" s="265"/>
      <c r="IPW32" s="265"/>
      <c r="IPX32" s="265"/>
      <c r="IPY32" s="265"/>
      <c r="IPZ32" s="265"/>
      <c r="IQA32" s="265"/>
      <c r="IQB32" s="265"/>
      <c r="IQC32" s="265"/>
      <c r="IQD32" s="265"/>
      <c r="IQE32" s="265"/>
      <c r="IQF32" s="265"/>
      <c r="IQG32" s="265"/>
      <c r="IQH32" s="265"/>
      <c r="IQI32" s="265"/>
      <c r="IQJ32" s="265"/>
      <c r="IQK32" s="265"/>
      <c r="IQL32" s="265"/>
      <c r="IQM32" s="265"/>
      <c r="IQN32" s="265"/>
      <c r="IQO32" s="265"/>
      <c r="IQP32" s="265"/>
      <c r="IQQ32" s="265"/>
      <c r="IQR32" s="265"/>
      <c r="IQS32" s="265"/>
      <c r="IQT32" s="265"/>
      <c r="IQU32" s="265"/>
      <c r="IQV32" s="265"/>
      <c r="IQW32" s="265"/>
      <c r="IQX32" s="265"/>
      <c r="IQY32" s="265"/>
      <c r="IQZ32" s="265"/>
      <c r="IRA32" s="265"/>
      <c r="IRB32" s="265"/>
      <c r="IRC32" s="265"/>
      <c r="IRD32" s="265"/>
      <c r="IRE32" s="265"/>
      <c r="IRF32" s="265"/>
      <c r="IRG32" s="265"/>
      <c r="IRH32" s="265"/>
      <c r="IRI32" s="265"/>
      <c r="IRJ32" s="265"/>
      <c r="IRK32" s="265"/>
      <c r="IRL32" s="265"/>
      <c r="IRM32" s="265"/>
      <c r="IRN32" s="265"/>
      <c r="IRO32" s="265"/>
      <c r="IRP32" s="265"/>
      <c r="IRQ32" s="265"/>
      <c r="IRR32" s="265"/>
      <c r="IRS32" s="265"/>
      <c r="IRT32" s="265"/>
      <c r="IRU32" s="265"/>
      <c r="IRV32" s="265"/>
      <c r="IRW32" s="265"/>
      <c r="IRX32" s="265"/>
      <c r="IRY32" s="265"/>
      <c r="IRZ32" s="265"/>
      <c r="ISA32" s="265"/>
      <c r="ISB32" s="265"/>
      <c r="ISC32" s="265"/>
      <c r="ISD32" s="265"/>
      <c r="ISE32" s="265"/>
      <c r="ISF32" s="265"/>
      <c r="ISG32" s="265"/>
      <c r="ISH32" s="265"/>
      <c r="ISI32" s="265"/>
      <c r="ISJ32" s="265"/>
      <c r="ISK32" s="265"/>
      <c r="ISL32" s="265"/>
      <c r="ISM32" s="265"/>
      <c r="ISN32" s="265"/>
      <c r="ISO32" s="265"/>
      <c r="ISP32" s="265"/>
      <c r="ISQ32" s="265"/>
      <c r="ISR32" s="265"/>
      <c r="ISS32" s="265"/>
      <c r="IST32" s="265"/>
      <c r="ISU32" s="265"/>
      <c r="ISV32" s="265"/>
      <c r="ISW32" s="265"/>
      <c r="ISX32" s="265"/>
      <c r="ISY32" s="265"/>
      <c r="ISZ32" s="265"/>
      <c r="ITA32" s="265"/>
      <c r="ITB32" s="265"/>
      <c r="ITC32" s="265"/>
      <c r="ITD32" s="265"/>
      <c r="ITE32" s="265"/>
      <c r="ITF32" s="265"/>
      <c r="ITG32" s="265"/>
      <c r="ITH32" s="265"/>
      <c r="ITI32" s="265"/>
      <c r="ITJ32" s="265"/>
      <c r="ITK32" s="265"/>
      <c r="ITL32" s="265"/>
      <c r="ITM32" s="265"/>
      <c r="ITN32" s="265"/>
      <c r="ITO32" s="265"/>
      <c r="ITP32" s="265"/>
      <c r="ITQ32" s="265"/>
      <c r="ITR32" s="265"/>
      <c r="ITS32" s="265"/>
      <c r="ITT32" s="265"/>
      <c r="ITU32" s="265"/>
      <c r="ITV32" s="265"/>
      <c r="ITW32" s="265"/>
      <c r="ITX32" s="265"/>
      <c r="ITY32" s="265"/>
      <c r="ITZ32" s="265"/>
      <c r="IUA32" s="265"/>
      <c r="IUB32" s="265"/>
      <c r="IUC32" s="265"/>
      <c r="IUD32" s="265"/>
      <c r="IUE32" s="265"/>
      <c r="IUF32" s="265"/>
      <c r="IUG32" s="265"/>
      <c r="IUH32" s="265"/>
      <c r="IUI32" s="265"/>
      <c r="IUJ32" s="265"/>
      <c r="IUK32" s="265"/>
      <c r="IUL32" s="265"/>
      <c r="IUM32" s="265"/>
      <c r="IUN32" s="265"/>
      <c r="IUO32" s="265"/>
      <c r="IUP32" s="265"/>
      <c r="IUQ32" s="265"/>
      <c r="IUR32" s="265"/>
      <c r="IUS32" s="265"/>
      <c r="IUT32" s="265"/>
      <c r="IUU32" s="265"/>
      <c r="IUV32" s="265"/>
      <c r="IUW32" s="265"/>
      <c r="IUX32" s="265"/>
      <c r="IUY32" s="265"/>
      <c r="IUZ32" s="265"/>
      <c r="IVA32" s="265"/>
      <c r="IVB32" s="265"/>
      <c r="IVC32" s="265"/>
      <c r="IVD32" s="265"/>
      <c r="IVE32" s="265"/>
      <c r="IVF32" s="265"/>
      <c r="IVG32" s="265"/>
      <c r="IVH32" s="265"/>
      <c r="IVI32" s="265"/>
      <c r="IVJ32" s="265"/>
      <c r="IVK32" s="265"/>
      <c r="IVL32" s="265"/>
      <c r="IVM32" s="265"/>
      <c r="IVN32" s="265"/>
      <c r="IVO32" s="265"/>
      <c r="IVP32" s="265"/>
      <c r="IVQ32" s="265"/>
      <c r="IVR32" s="265"/>
      <c r="IVS32" s="265"/>
      <c r="IVT32" s="265"/>
      <c r="IVU32" s="265"/>
      <c r="IVV32" s="265"/>
      <c r="IVW32" s="265"/>
      <c r="IVX32" s="265"/>
      <c r="IVY32" s="265"/>
      <c r="IVZ32" s="265"/>
      <c r="IWA32" s="265"/>
      <c r="IWB32" s="265"/>
      <c r="IWC32" s="265"/>
      <c r="IWD32" s="265"/>
      <c r="IWE32" s="265"/>
      <c r="IWF32" s="265"/>
      <c r="IWG32" s="265"/>
      <c r="IWH32" s="265"/>
      <c r="IWI32" s="265"/>
      <c r="IWJ32" s="265"/>
      <c r="IWK32" s="265"/>
      <c r="IWL32" s="265"/>
      <c r="IWM32" s="265"/>
      <c r="IWN32" s="265"/>
      <c r="IWO32" s="265"/>
      <c r="IWP32" s="265"/>
      <c r="IWQ32" s="265"/>
      <c r="IWR32" s="265"/>
      <c r="IWS32" s="265"/>
      <c r="IWT32" s="265"/>
      <c r="IWU32" s="265"/>
      <c r="IWV32" s="265"/>
      <c r="IWW32" s="265"/>
      <c r="IWX32" s="265"/>
      <c r="IWY32" s="265"/>
      <c r="IWZ32" s="265"/>
      <c r="IXA32" s="265"/>
      <c r="IXB32" s="265"/>
      <c r="IXC32" s="265"/>
      <c r="IXD32" s="265"/>
      <c r="IXE32" s="265"/>
      <c r="IXF32" s="265"/>
      <c r="IXG32" s="265"/>
      <c r="IXH32" s="265"/>
      <c r="IXI32" s="265"/>
      <c r="IXJ32" s="265"/>
      <c r="IXK32" s="265"/>
      <c r="IXL32" s="265"/>
      <c r="IXM32" s="265"/>
      <c r="IXN32" s="265"/>
      <c r="IXO32" s="265"/>
      <c r="IXP32" s="265"/>
      <c r="IXQ32" s="265"/>
      <c r="IXR32" s="265"/>
      <c r="IXS32" s="265"/>
      <c r="IXT32" s="265"/>
      <c r="IXU32" s="265"/>
      <c r="IXV32" s="265"/>
      <c r="IXW32" s="265"/>
      <c r="IXX32" s="265"/>
      <c r="IXY32" s="265"/>
      <c r="IXZ32" s="265"/>
      <c r="IYA32" s="265"/>
      <c r="IYB32" s="265"/>
      <c r="IYC32" s="265"/>
      <c r="IYD32" s="265"/>
      <c r="IYE32" s="265"/>
      <c r="IYF32" s="265"/>
      <c r="IYG32" s="265"/>
      <c r="IYH32" s="265"/>
      <c r="IYI32" s="265"/>
      <c r="IYJ32" s="265"/>
      <c r="IYK32" s="265"/>
      <c r="IYL32" s="265"/>
      <c r="IYM32" s="265"/>
      <c r="IYN32" s="265"/>
      <c r="IYO32" s="265"/>
      <c r="IYP32" s="265"/>
      <c r="IYQ32" s="265"/>
      <c r="IYR32" s="265"/>
      <c r="IYS32" s="265"/>
      <c r="IYT32" s="265"/>
      <c r="IYU32" s="265"/>
      <c r="IYV32" s="265"/>
      <c r="IYW32" s="265"/>
      <c r="IYX32" s="265"/>
      <c r="IYY32" s="265"/>
      <c r="IYZ32" s="265"/>
      <c r="IZA32" s="265"/>
      <c r="IZB32" s="265"/>
      <c r="IZC32" s="265"/>
      <c r="IZD32" s="265"/>
      <c r="IZE32" s="265"/>
      <c r="IZF32" s="265"/>
      <c r="IZG32" s="265"/>
      <c r="IZH32" s="265"/>
      <c r="IZI32" s="265"/>
      <c r="IZJ32" s="265"/>
      <c r="IZK32" s="265"/>
      <c r="IZL32" s="265"/>
      <c r="IZM32" s="265"/>
      <c r="IZN32" s="265"/>
      <c r="IZO32" s="265"/>
      <c r="IZP32" s="265"/>
      <c r="IZQ32" s="265"/>
      <c r="IZR32" s="265"/>
      <c r="IZS32" s="265"/>
      <c r="IZT32" s="265"/>
      <c r="IZU32" s="265"/>
      <c r="IZV32" s="265"/>
      <c r="IZW32" s="265"/>
      <c r="IZX32" s="265"/>
      <c r="IZY32" s="265"/>
      <c r="IZZ32" s="265"/>
      <c r="JAA32" s="265"/>
      <c r="JAB32" s="265"/>
      <c r="JAC32" s="265"/>
      <c r="JAD32" s="265"/>
      <c r="JAE32" s="265"/>
      <c r="JAF32" s="265"/>
      <c r="JAG32" s="265"/>
      <c r="JAH32" s="265"/>
      <c r="JAI32" s="265"/>
      <c r="JAJ32" s="265"/>
      <c r="JAK32" s="265"/>
      <c r="JAL32" s="265"/>
      <c r="JAM32" s="265"/>
      <c r="JAN32" s="265"/>
      <c r="JAO32" s="265"/>
      <c r="JAP32" s="265"/>
      <c r="JAQ32" s="265"/>
      <c r="JAR32" s="265"/>
      <c r="JAS32" s="265"/>
      <c r="JAT32" s="265"/>
      <c r="JAU32" s="265"/>
      <c r="JAV32" s="265"/>
      <c r="JAW32" s="265"/>
      <c r="JAX32" s="265"/>
      <c r="JAY32" s="265"/>
      <c r="JAZ32" s="265"/>
      <c r="JBA32" s="265"/>
      <c r="JBB32" s="265"/>
      <c r="JBC32" s="265"/>
      <c r="JBD32" s="265"/>
      <c r="JBE32" s="265"/>
      <c r="JBF32" s="265"/>
      <c r="JBG32" s="265"/>
      <c r="JBH32" s="265"/>
      <c r="JBI32" s="265"/>
      <c r="JBJ32" s="265"/>
      <c r="JBK32" s="265"/>
      <c r="JBL32" s="265"/>
      <c r="JBM32" s="265"/>
      <c r="JBN32" s="265"/>
      <c r="JBO32" s="265"/>
      <c r="JBP32" s="265"/>
      <c r="JBQ32" s="265"/>
      <c r="JBR32" s="265"/>
      <c r="JBS32" s="265"/>
      <c r="JBT32" s="265"/>
      <c r="JBU32" s="265"/>
      <c r="JBV32" s="265"/>
      <c r="JBW32" s="265"/>
      <c r="JBX32" s="265"/>
      <c r="JBY32" s="265"/>
      <c r="JBZ32" s="265"/>
      <c r="JCA32" s="265"/>
      <c r="JCB32" s="265"/>
      <c r="JCC32" s="265"/>
      <c r="JCD32" s="265"/>
      <c r="JCE32" s="265"/>
      <c r="JCF32" s="265"/>
      <c r="JCG32" s="265"/>
      <c r="JCH32" s="265"/>
      <c r="JCI32" s="265"/>
      <c r="JCJ32" s="265"/>
      <c r="JCK32" s="265"/>
      <c r="JCL32" s="265"/>
      <c r="JCM32" s="265"/>
      <c r="JCN32" s="265"/>
      <c r="JCO32" s="265"/>
      <c r="JCP32" s="265"/>
      <c r="JCQ32" s="265"/>
      <c r="JCR32" s="265"/>
      <c r="JCS32" s="265"/>
      <c r="JCT32" s="265"/>
      <c r="JCU32" s="265"/>
      <c r="JCV32" s="265"/>
      <c r="JCW32" s="265"/>
      <c r="JCX32" s="265"/>
      <c r="JCY32" s="265"/>
      <c r="JCZ32" s="265"/>
      <c r="JDA32" s="265"/>
      <c r="JDB32" s="265"/>
      <c r="JDC32" s="265"/>
      <c r="JDD32" s="265"/>
      <c r="JDE32" s="265"/>
      <c r="JDF32" s="265"/>
      <c r="JDG32" s="265"/>
      <c r="JDH32" s="265"/>
      <c r="JDI32" s="265"/>
      <c r="JDJ32" s="265"/>
      <c r="JDK32" s="265"/>
      <c r="JDL32" s="265"/>
      <c r="JDM32" s="265"/>
      <c r="JDN32" s="265"/>
      <c r="JDO32" s="265"/>
      <c r="JDP32" s="265"/>
      <c r="JDQ32" s="265"/>
      <c r="JDR32" s="265"/>
      <c r="JDS32" s="265"/>
      <c r="JDT32" s="265"/>
      <c r="JDU32" s="265"/>
      <c r="JDV32" s="265"/>
      <c r="JDW32" s="265"/>
      <c r="JDX32" s="265"/>
      <c r="JDY32" s="265"/>
      <c r="JDZ32" s="265"/>
      <c r="JEA32" s="265"/>
      <c r="JEB32" s="265"/>
      <c r="JEC32" s="265"/>
      <c r="JED32" s="265"/>
      <c r="JEE32" s="265"/>
      <c r="JEF32" s="265"/>
      <c r="JEG32" s="265"/>
      <c r="JEH32" s="265"/>
      <c r="JEI32" s="265"/>
      <c r="JEJ32" s="265"/>
      <c r="JEK32" s="265"/>
      <c r="JEL32" s="265"/>
      <c r="JEM32" s="265"/>
      <c r="JEN32" s="265"/>
      <c r="JEO32" s="265"/>
      <c r="JEP32" s="265"/>
      <c r="JEQ32" s="265"/>
      <c r="JER32" s="265"/>
      <c r="JES32" s="265"/>
      <c r="JET32" s="265"/>
      <c r="JEU32" s="265"/>
      <c r="JEV32" s="265"/>
      <c r="JEW32" s="265"/>
      <c r="JEX32" s="265"/>
      <c r="JEY32" s="265"/>
      <c r="JEZ32" s="265"/>
      <c r="JFA32" s="265"/>
      <c r="JFB32" s="265"/>
      <c r="JFC32" s="265"/>
      <c r="JFD32" s="265"/>
      <c r="JFE32" s="265"/>
      <c r="JFF32" s="265"/>
      <c r="JFG32" s="265"/>
      <c r="JFH32" s="265"/>
      <c r="JFI32" s="265"/>
      <c r="JFJ32" s="265"/>
      <c r="JFK32" s="265"/>
      <c r="JFL32" s="265"/>
      <c r="JFM32" s="265"/>
      <c r="JFN32" s="265"/>
      <c r="JFO32" s="265"/>
      <c r="JFP32" s="265"/>
      <c r="JFQ32" s="265"/>
      <c r="JFR32" s="265"/>
      <c r="JFS32" s="265"/>
      <c r="JFT32" s="265"/>
      <c r="JFU32" s="265"/>
      <c r="JFV32" s="265"/>
      <c r="JFW32" s="265"/>
      <c r="JFX32" s="265"/>
      <c r="JFY32" s="265"/>
      <c r="JFZ32" s="265"/>
      <c r="JGA32" s="265"/>
      <c r="JGB32" s="265"/>
      <c r="JGC32" s="265"/>
      <c r="JGD32" s="265"/>
      <c r="JGE32" s="265"/>
      <c r="JGF32" s="265"/>
      <c r="JGG32" s="265"/>
      <c r="JGH32" s="265"/>
      <c r="JGI32" s="265"/>
      <c r="JGJ32" s="265"/>
      <c r="JGK32" s="265"/>
      <c r="JGL32" s="265"/>
      <c r="JGM32" s="265"/>
      <c r="JGN32" s="265"/>
      <c r="JGO32" s="265"/>
      <c r="JGP32" s="265"/>
      <c r="JGQ32" s="265"/>
      <c r="JGR32" s="265"/>
      <c r="JGS32" s="265"/>
      <c r="JGT32" s="265"/>
      <c r="JGU32" s="265"/>
      <c r="JGV32" s="265"/>
      <c r="JGW32" s="265"/>
      <c r="JGX32" s="265"/>
      <c r="JGY32" s="265"/>
      <c r="JGZ32" s="265"/>
      <c r="JHA32" s="265"/>
      <c r="JHB32" s="265"/>
      <c r="JHC32" s="265"/>
      <c r="JHD32" s="265"/>
      <c r="JHE32" s="265"/>
      <c r="JHF32" s="265"/>
      <c r="JHG32" s="265"/>
      <c r="JHH32" s="265"/>
      <c r="JHI32" s="265"/>
      <c r="JHJ32" s="265"/>
      <c r="JHK32" s="265"/>
      <c r="JHL32" s="265"/>
      <c r="JHM32" s="265"/>
      <c r="JHN32" s="265"/>
      <c r="JHO32" s="265"/>
      <c r="JHP32" s="265"/>
      <c r="JHQ32" s="265"/>
      <c r="JHR32" s="265"/>
      <c r="JHS32" s="265"/>
      <c r="JHT32" s="265"/>
      <c r="JHU32" s="265"/>
      <c r="JHV32" s="265"/>
      <c r="JHW32" s="265"/>
      <c r="JHX32" s="265"/>
      <c r="JHY32" s="265"/>
      <c r="JHZ32" s="265"/>
      <c r="JIA32" s="265"/>
      <c r="JIB32" s="265"/>
      <c r="JIC32" s="265"/>
      <c r="JID32" s="265"/>
      <c r="JIE32" s="265"/>
      <c r="JIF32" s="265"/>
      <c r="JIG32" s="265"/>
      <c r="JIH32" s="265"/>
      <c r="JII32" s="265"/>
      <c r="JIJ32" s="265"/>
      <c r="JIK32" s="265"/>
      <c r="JIL32" s="265"/>
      <c r="JIM32" s="265"/>
      <c r="JIN32" s="265"/>
      <c r="JIO32" s="265"/>
      <c r="JIP32" s="265"/>
      <c r="JIQ32" s="265"/>
      <c r="JIR32" s="265"/>
      <c r="JIS32" s="265"/>
      <c r="JIT32" s="265"/>
      <c r="JIU32" s="265"/>
      <c r="JIV32" s="265"/>
      <c r="JIW32" s="265"/>
      <c r="JIX32" s="265"/>
      <c r="JIY32" s="265"/>
      <c r="JIZ32" s="265"/>
      <c r="JJA32" s="265"/>
      <c r="JJB32" s="265"/>
      <c r="JJC32" s="265"/>
      <c r="JJD32" s="265"/>
      <c r="JJE32" s="265"/>
      <c r="JJF32" s="265"/>
      <c r="JJG32" s="265"/>
      <c r="JJH32" s="265"/>
      <c r="JJI32" s="265"/>
      <c r="JJJ32" s="265"/>
      <c r="JJK32" s="265"/>
      <c r="JJL32" s="265"/>
      <c r="JJM32" s="265"/>
      <c r="JJN32" s="265"/>
      <c r="JJO32" s="265"/>
      <c r="JJP32" s="265"/>
      <c r="JJQ32" s="265"/>
      <c r="JJR32" s="265"/>
      <c r="JJS32" s="265"/>
      <c r="JJT32" s="265"/>
      <c r="JJU32" s="265"/>
      <c r="JJV32" s="265"/>
      <c r="JJW32" s="265"/>
      <c r="JJX32" s="265"/>
      <c r="JJY32" s="265"/>
      <c r="JJZ32" s="265"/>
      <c r="JKA32" s="265"/>
      <c r="JKB32" s="265"/>
      <c r="JKC32" s="265"/>
      <c r="JKD32" s="265"/>
      <c r="JKE32" s="265"/>
      <c r="JKF32" s="265"/>
      <c r="JKG32" s="265"/>
      <c r="JKH32" s="265"/>
      <c r="JKI32" s="265"/>
      <c r="JKJ32" s="265"/>
      <c r="JKK32" s="265"/>
      <c r="JKL32" s="265"/>
      <c r="JKM32" s="265"/>
      <c r="JKN32" s="265"/>
      <c r="JKO32" s="265"/>
      <c r="JKP32" s="265"/>
      <c r="JKQ32" s="265"/>
      <c r="JKR32" s="265"/>
      <c r="JKS32" s="265"/>
      <c r="JKT32" s="265"/>
      <c r="JKU32" s="265"/>
      <c r="JKV32" s="265"/>
      <c r="JKW32" s="265"/>
      <c r="JKX32" s="265"/>
      <c r="JKY32" s="265"/>
      <c r="JKZ32" s="265"/>
      <c r="JLA32" s="265"/>
      <c r="JLB32" s="265"/>
      <c r="JLC32" s="265"/>
      <c r="JLD32" s="265"/>
      <c r="JLE32" s="265"/>
      <c r="JLF32" s="265"/>
      <c r="JLG32" s="265"/>
      <c r="JLH32" s="265"/>
      <c r="JLI32" s="265"/>
      <c r="JLJ32" s="265"/>
      <c r="JLK32" s="265"/>
      <c r="JLL32" s="265"/>
      <c r="JLM32" s="265"/>
      <c r="JLN32" s="265"/>
      <c r="JLO32" s="265"/>
      <c r="JLP32" s="265"/>
      <c r="JLQ32" s="265"/>
      <c r="JLR32" s="265"/>
      <c r="JLS32" s="265"/>
      <c r="JLT32" s="265"/>
      <c r="JLU32" s="265"/>
      <c r="JLV32" s="265"/>
      <c r="JLW32" s="265"/>
      <c r="JLX32" s="265"/>
      <c r="JLY32" s="265"/>
      <c r="JLZ32" s="265"/>
      <c r="JMA32" s="265"/>
      <c r="JMB32" s="265"/>
      <c r="JMC32" s="265"/>
      <c r="JMD32" s="265"/>
      <c r="JME32" s="265"/>
      <c r="JMF32" s="265"/>
      <c r="JMG32" s="265"/>
      <c r="JMH32" s="265"/>
      <c r="JMI32" s="265"/>
      <c r="JMJ32" s="265"/>
      <c r="JMK32" s="265"/>
      <c r="JML32" s="265"/>
      <c r="JMM32" s="265"/>
      <c r="JMN32" s="265"/>
      <c r="JMO32" s="265"/>
      <c r="JMP32" s="265"/>
      <c r="JMQ32" s="265"/>
      <c r="JMR32" s="265"/>
      <c r="JMS32" s="265"/>
      <c r="JMT32" s="265"/>
      <c r="JMU32" s="265"/>
      <c r="JMV32" s="265"/>
      <c r="JMW32" s="265"/>
      <c r="JMX32" s="265"/>
      <c r="JMY32" s="265"/>
      <c r="JMZ32" s="265"/>
      <c r="JNA32" s="265"/>
      <c r="JNB32" s="265"/>
      <c r="JNC32" s="265"/>
      <c r="JND32" s="265"/>
      <c r="JNE32" s="265"/>
      <c r="JNF32" s="265"/>
      <c r="JNG32" s="265"/>
      <c r="JNH32" s="265"/>
      <c r="JNI32" s="265"/>
      <c r="JNJ32" s="265"/>
      <c r="JNK32" s="265"/>
      <c r="JNL32" s="265"/>
      <c r="JNM32" s="265"/>
      <c r="JNN32" s="265"/>
      <c r="JNO32" s="265"/>
      <c r="JNP32" s="265"/>
      <c r="JNQ32" s="265"/>
      <c r="JNR32" s="265"/>
      <c r="JNS32" s="265"/>
      <c r="JNT32" s="265"/>
      <c r="JNU32" s="265"/>
      <c r="JNV32" s="265"/>
      <c r="JNW32" s="265"/>
      <c r="JNX32" s="265"/>
      <c r="JNY32" s="265"/>
      <c r="JNZ32" s="265"/>
      <c r="JOA32" s="265"/>
      <c r="JOB32" s="265"/>
      <c r="JOC32" s="265"/>
      <c r="JOD32" s="265"/>
      <c r="JOE32" s="265"/>
      <c r="JOF32" s="265"/>
      <c r="JOG32" s="265"/>
      <c r="JOH32" s="265"/>
      <c r="JOI32" s="265"/>
      <c r="JOJ32" s="265"/>
      <c r="JOK32" s="265"/>
      <c r="JOL32" s="265"/>
      <c r="JOM32" s="265"/>
      <c r="JON32" s="265"/>
      <c r="JOO32" s="265"/>
      <c r="JOP32" s="265"/>
      <c r="JOQ32" s="265"/>
      <c r="JOR32" s="265"/>
      <c r="JOS32" s="265"/>
      <c r="JOT32" s="265"/>
      <c r="JOU32" s="265"/>
      <c r="JOV32" s="265"/>
      <c r="JOW32" s="265"/>
      <c r="JOX32" s="265"/>
      <c r="JOY32" s="265"/>
      <c r="JOZ32" s="265"/>
      <c r="JPA32" s="265"/>
      <c r="JPB32" s="265"/>
      <c r="JPC32" s="265"/>
      <c r="JPD32" s="265"/>
      <c r="JPE32" s="265"/>
      <c r="JPF32" s="265"/>
      <c r="JPG32" s="265"/>
      <c r="JPH32" s="265"/>
      <c r="JPI32" s="265"/>
      <c r="JPJ32" s="265"/>
      <c r="JPK32" s="265"/>
      <c r="JPL32" s="265"/>
      <c r="JPM32" s="265"/>
      <c r="JPN32" s="265"/>
      <c r="JPO32" s="265"/>
      <c r="JPP32" s="265"/>
      <c r="JPQ32" s="265"/>
      <c r="JPR32" s="265"/>
      <c r="JPS32" s="265"/>
      <c r="JPT32" s="265"/>
      <c r="JPU32" s="265"/>
      <c r="JPV32" s="265"/>
      <c r="JPW32" s="265"/>
      <c r="JPX32" s="265"/>
      <c r="JPY32" s="265"/>
      <c r="JPZ32" s="265"/>
      <c r="JQA32" s="265"/>
      <c r="JQB32" s="265"/>
      <c r="JQC32" s="265"/>
      <c r="JQD32" s="265"/>
      <c r="JQE32" s="265"/>
      <c r="JQF32" s="265"/>
      <c r="JQG32" s="265"/>
      <c r="JQH32" s="265"/>
      <c r="JQI32" s="265"/>
      <c r="JQJ32" s="265"/>
      <c r="JQK32" s="265"/>
      <c r="JQL32" s="265"/>
      <c r="JQM32" s="265"/>
      <c r="JQN32" s="265"/>
      <c r="JQO32" s="265"/>
      <c r="JQP32" s="265"/>
      <c r="JQQ32" s="265"/>
      <c r="JQR32" s="265"/>
      <c r="JQS32" s="265"/>
      <c r="JQT32" s="265"/>
      <c r="JQU32" s="265"/>
      <c r="JQV32" s="265"/>
      <c r="JQW32" s="265"/>
      <c r="JQX32" s="265"/>
      <c r="JQY32" s="265"/>
      <c r="JQZ32" s="265"/>
      <c r="JRA32" s="265"/>
      <c r="JRB32" s="265"/>
      <c r="JRC32" s="265"/>
      <c r="JRD32" s="265"/>
      <c r="JRE32" s="265"/>
      <c r="JRF32" s="265"/>
      <c r="JRG32" s="265"/>
      <c r="JRH32" s="265"/>
      <c r="JRI32" s="265"/>
      <c r="JRJ32" s="265"/>
      <c r="JRK32" s="265"/>
      <c r="JRL32" s="265"/>
      <c r="JRM32" s="265"/>
      <c r="JRN32" s="265"/>
      <c r="JRO32" s="265"/>
      <c r="JRP32" s="265"/>
      <c r="JRQ32" s="265"/>
      <c r="JRR32" s="265"/>
      <c r="JRS32" s="265"/>
      <c r="JRT32" s="265"/>
      <c r="JRU32" s="265"/>
      <c r="JRV32" s="265"/>
      <c r="JRW32" s="265"/>
      <c r="JRX32" s="265"/>
      <c r="JRY32" s="265"/>
      <c r="JRZ32" s="265"/>
      <c r="JSA32" s="265"/>
      <c r="JSB32" s="265"/>
      <c r="JSC32" s="265"/>
      <c r="JSD32" s="265"/>
      <c r="JSE32" s="265"/>
      <c r="JSF32" s="265"/>
      <c r="JSG32" s="265"/>
      <c r="JSH32" s="265"/>
      <c r="JSI32" s="265"/>
      <c r="JSJ32" s="265"/>
      <c r="JSK32" s="265"/>
      <c r="JSL32" s="265"/>
      <c r="JSM32" s="265"/>
      <c r="JSN32" s="265"/>
      <c r="JSO32" s="265"/>
      <c r="JSP32" s="265"/>
      <c r="JSQ32" s="265"/>
      <c r="JSR32" s="265"/>
      <c r="JSS32" s="265"/>
      <c r="JST32" s="265"/>
      <c r="JSU32" s="265"/>
      <c r="JSV32" s="265"/>
      <c r="JSW32" s="265"/>
      <c r="JSX32" s="265"/>
      <c r="JSY32" s="265"/>
      <c r="JSZ32" s="265"/>
      <c r="JTA32" s="265"/>
      <c r="JTB32" s="265"/>
      <c r="JTC32" s="265"/>
      <c r="JTD32" s="265"/>
      <c r="JTE32" s="265"/>
      <c r="JTF32" s="265"/>
      <c r="JTG32" s="265"/>
      <c r="JTH32" s="265"/>
      <c r="JTI32" s="265"/>
      <c r="JTJ32" s="265"/>
      <c r="JTK32" s="265"/>
      <c r="JTL32" s="265"/>
      <c r="JTM32" s="265"/>
      <c r="JTN32" s="265"/>
      <c r="JTO32" s="265"/>
      <c r="JTP32" s="265"/>
      <c r="JTQ32" s="265"/>
      <c r="JTR32" s="265"/>
      <c r="JTS32" s="265"/>
      <c r="JTT32" s="265"/>
      <c r="JTU32" s="265"/>
      <c r="JTV32" s="265"/>
      <c r="JTW32" s="265"/>
      <c r="JTX32" s="265"/>
      <c r="JTY32" s="265"/>
      <c r="JTZ32" s="265"/>
      <c r="JUA32" s="265"/>
      <c r="JUB32" s="265"/>
      <c r="JUC32" s="265"/>
      <c r="JUD32" s="265"/>
      <c r="JUE32" s="265"/>
      <c r="JUF32" s="265"/>
      <c r="JUG32" s="265"/>
      <c r="JUH32" s="265"/>
      <c r="JUI32" s="265"/>
      <c r="JUJ32" s="265"/>
      <c r="JUK32" s="265"/>
      <c r="JUL32" s="265"/>
      <c r="JUM32" s="265"/>
      <c r="JUN32" s="265"/>
      <c r="JUO32" s="265"/>
      <c r="JUP32" s="265"/>
      <c r="JUQ32" s="265"/>
      <c r="JUR32" s="265"/>
      <c r="JUS32" s="265"/>
      <c r="JUT32" s="265"/>
      <c r="JUU32" s="265"/>
      <c r="JUV32" s="265"/>
      <c r="JUW32" s="265"/>
      <c r="JUX32" s="265"/>
      <c r="JUY32" s="265"/>
      <c r="JUZ32" s="265"/>
      <c r="JVA32" s="265"/>
      <c r="JVB32" s="265"/>
      <c r="JVC32" s="265"/>
      <c r="JVD32" s="265"/>
      <c r="JVE32" s="265"/>
      <c r="JVF32" s="265"/>
      <c r="JVG32" s="265"/>
      <c r="JVH32" s="265"/>
      <c r="JVI32" s="265"/>
      <c r="JVJ32" s="265"/>
      <c r="JVK32" s="265"/>
      <c r="JVL32" s="265"/>
      <c r="JVM32" s="265"/>
      <c r="JVN32" s="265"/>
      <c r="JVO32" s="265"/>
      <c r="JVP32" s="265"/>
      <c r="JVQ32" s="265"/>
      <c r="JVR32" s="265"/>
      <c r="JVS32" s="265"/>
      <c r="JVT32" s="265"/>
      <c r="JVU32" s="265"/>
      <c r="JVV32" s="265"/>
      <c r="JVW32" s="265"/>
      <c r="JVX32" s="265"/>
      <c r="JVY32" s="265"/>
      <c r="JVZ32" s="265"/>
      <c r="JWA32" s="265"/>
      <c r="JWB32" s="265"/>
      <c r="JWC32" s="265"/>
      <c r="JWD32" s="265"/>
      <c r="JWE32" s="265"/>
      <c r="JWF32" s="265"/>
      <c r="JWG32" s="265"/>
      <c r="JWH32" s="265"/>
      <c r="JWI32" s="265"/>
      <c r="JWJ32" s="265"/>
      <c r="JWK32" s="265"/>
      <c r="JWL32" s="265"/>
      <c r="JWM32" s="265"/>
      <c r="JWN32" s="265"/>
      <c r="JWO32" s="265"/>
      <c r="JWP32" s="265"/>
      <c r="JWQ32" s="265"/>
      <c r="JWR32" s="265"/>
      <c r="JWS32" s="265"/>
      <c r="JWT32" s="265"/>
      <c r="JWU32" s="265"/>
      <c r="JWV32" s="265"/>
      <c r="JWW32" s="265"/>
      <c r="JWX32" s="265"/>
      <c r="JWY32" s="265"/>
      <c r="JWZ32" s="265"/>
      <c r="JXA32" s="265"/>
      <c r="JXB32" s="265"/>
      <c r="JXC32" s="265"/>
      <c r="JXD32" s="265"/>
      <c r="JXE32" s="265"/>
      <c r="JXF32" s="265"/>
      <c r="JXG32" s="265"/>
      <c r="JXH32" s="265"/>
      <c r="JXI32" s="265"/>
      <c r="JXJ32" s="265"/>
      <c r="JXK32" s="265"/>
      <c r="JXL32" s="265"/>
      <c r="JXM32" s="265"/>
      <c r="JXN32" s="265"/>
      <c r="JXO32" s="265"/>
      <c r="JXP32" s="265"/>
      <c r="JXQ32" s="265"/>
      <c r="JXR32" s="265"/>
      <c r="JXS32" s="265"/>
      <c r="JXT32" s="265"/>
      <c r="JXU32" s="265"/>
      <c r="JXV32" s="265"/>
      <c r="JXW32" s="265"/>
      <c r="JXX32" s="265"/>
      <c r="JXY32" s="265"/>
      <c r="JXZ32" s="265"/>
      <c r="JYA32" s="265"/>
      <c r="JYB32" s="265"/>
      <c r="JYC32" s="265"/>
      <c r="JYD32" s="265"/>
      <c r="JYE32" s="265"/>
      <c r="JYF32" s="265"/>
      <c r="JYG32" s="265"/>
      <c r="JYH32" s="265"/>
      <c r="JYI32" s="265"/>
      <c r="JYJ32" s="265"/>
      <c r="JYK32" s="265"/>
      <c r="JYL32" s="265"/>
      <c r="JYM32" s="265"/>
      <c r="JYN32" s="265"/>
      <c r="JYO32" s="265"/>
      <c r="JYP32" s="265"/>
      <c r="JYQ32" s="265"/>
      <c r="JYR32" s="265"/>
      <c r="JYS32" s="265"/>
      <c r="JYT32" s="265"/>
      <c r="JYU32" s="265"/>
      <c r="JYV32" s="265"/>
      <c r="JYW32" s="265"/>
      <c r="JYX32" s="265"/>
      <c r="JYY32" s="265"/>
      <c r="JYZ32" s="265"/>
      <c r="JZA32" s="265"/>
      <c r="JZB32" s="265"/>
      <c r="JZC32" s="265"/>
      <c r="JZD32" s="265"/>
      <c r="JZE32" s="265"/>
      <c r="JZF32" s="265"/>
      <c r="JZG32" s="265"/>
      <c r="JZH32" s="265"/>
      <c r="JZI32" s="265"/>
      <c r="JZJ32" s="265"/>
      <c r="JZK32" s="265"/>
      <c r="JZL32" s="265"/>
      <c r="JZM32" s="265"/>
      <c r="JZN32" s="265"/>
      <c r="JZO32" s="265"/>
      <c r="JZP32" s="265"/>
      <c r="JZQ32" s="265"/>
      <c r="JZR32" s="265"/>
      <c r="JZS32" s="265"/>
      <c r="JZT32" s="265"/>
      <c r="JZU32" s="265"/>
      <c r="JZV32" s="265"/>
      <c r="JZW32" s="265"/>
      <c r="JZX32" s="265"/>
      <c r="JZY32" s="265"/>
      <c r="JZZ32" s="265"/>
      <c r="KAA32" s="265"/>
      <c r="KAB32" s="265"/>
      <c r="KAC32" s="265"/>
      <c r="KAD32" s="265"/>
      <c r="KAE32" s="265"/>
      <c r="KAF32" s="265"/>
      <c r="KAG32" s="265"/>
      <c r="KAH32" s="265"/>
      <c r="KAI32" s="265"/>
      <c r="KAJ32" s="265"/>
      <c r="KAK32" s="265"/>
      <c r="KAL32" s="265"/>
      <c r="KAM32" s="265"/>
      <c r="KAN32" s="265"/>
      <c r="KAO32" s="265"/>
      <c r="KAP32" s="265"/>
      <c r="KAQ32" s="265"/>
      <c r="KAR32" s="265"/>
      <c r="KAS32" s="265"/>
      <c r="KAT32" s="265"/>
      <c r="KAU32" s="265"/>
      <c r="KAV32" s="265"/>
      <c r="KAW32" s="265"/>
      <c r="KAX32" s="265"/>
      <c r="KAY32" s="265"/>
      <c r="KAZ32" s="265"/>
      <c r="KBA32" s="265"/>
      <c r="KBB32" s="265"/>
      <c r="KBC32" s="265"/>
      <c r="KBD32" s="265"/>
      <c r="KBE32" s="265"/>
      <c r="KBF32" s="265"/>
      <c r="KBG32" s="265"/>
      <c r="KBH32" s="265"/>
      <c r="KBI32" s="265"/>
      <c r="KBJ32" s="265"/>
      <c r="KBK32" s="265"/>
      <c r="KBL32" s="265"/>
      <c r="KBM32" s="265"/>
      <c r="KBN32" s="265"/>
      <c r="KBO32" s="265"/>
      <c r="KBP32" s="265"/>
      <c r="KBQ32" s="265"/>
      <c r="KBR32" s="265"/>
      <c r="KBS32" s="265"/>
      <c r="KBT32" s="265"/>
      <c r="KBU32" s="265"/>
      <c r="KBV32" s="265"/>
      <c r="KBW32" s="265"/>
      <c r="KBX32" s="265"/>
      <c r="KBY32" s="265"/>
      <c r="KBZ32" s="265"/>
      <c r="KCA32" s="265"/>
      <c r="KCB32" s="265"/>
      <c r="KCC32" s="265"/>
      <c r="KCD32" s="265"/>
      <c r="KCE32" s="265"/>
      <c r="KCF32" s="265"/>
      <c r="KCG32" s="265"/>
      <c r="KCH32" s="265"/>
      <c r="KCI32" s="265"/>
      <c r="KCJ32" s="265"/>
      <c r="KCK32" s="265"/>
      <c r="KCL32" s="265"/>
      <c r="KCM32" s="265"/>
      <c r="KCN32" s="265"/>
      <c r="KCO32" s="265"/>
      <c r="KCP32" s="265"/>
      <c r="KCQ32" s="265"/>
      <c r="KCR32" s="265"/>
      <c r="KCS32" s="265"/>
      <c r="KCT32" s="265"/>
      <c r="KCU32" s="265"/>
      <c r="KCV32" s="265"/>
      <c r="KCW32" s="265"/>
      <c r="KCX32" s="265"/>
      <c r="KCY32" s="265"/>
      <c r="KCZ32" s="265"/>
      <c r="KDA32" s="265"/>
      <c r="KDB32" s="265"/>
      <c r="KDC32" s="265"/>
      <c r="KDD32" s="265"/>
      <c r="KDE32" s="265"/>
      <c r="KDF32" s="265"/>
      <c r="KDG32" s="265"/>
      <c r="KDH32" s="265"/>
      <c r="KDI32" s="265"/>
      <c r="KDJ32" s="265"/>
      <c r="KDK32" s="265"/>
      <c r="KDL32" s="265"/>
      <c r="KDM32" s="265"/>
      <c r="KDN32" s="265"/>
      <c r="KDO32" s="265"/>
      <c r="KDP32" s="265"/>
      <c r="KDQ32" s="265"/>
      <c r="KDR32" s="265"/>
      <c r="KDS32" s="265"/>
      <c r="KDT32" s="265"/>
      <c r="KDU32" s="265"/>
      <c r="KDV32" s="265"/>
      <c r="KDW32" s="265"/>
      <c r="KDX32" s="265"/>
      <c r="KDY32" s="265"/>
      <c r="KDZ32" s="265"/>
      <c r="KEA32" s="265"/>
      <c r="KEB32" s="265"/>
      <c r="KEC32" s="265"/>
      <c r="KED32" s="265"/>
      <c r="KEE32" s="265"/>
      <c r="KEF32" s="265"/>
      <c r="KEG32" s="265"/>
      <c r="KEH32" s="265"/>
      <c r="KEI32" s="265"/>
      <c r="KEJ32" s="265"/>
      <c r="KEK32" s="265"/>
      <c r="KEL32" s="265"/>
      <c r="KEM32" s="265"/>
      <c r="KEN32" s="265"/>
      <c r="KEO32" s="265"/>
      <c r="KEP32" s="265"/>
      <c r="KEQ32" s="265"/>
      <c r="KER32" s="265"/>
      <c r="KES32" s="265"/>
      <c r="KET32" s="265"/>
      <c r="KEU32" s="265"/>
      <c r="KEV32" s="265"/>
      <c r="KEW32" s="265"/>
      <c r="KEX32" s="265"/>
      <c r="KEY32" s="265"/>
      <c r="KEZ32" s="265"/>
      <c r="KFA32" s="265"/>
      <c r="KFB32" s="265"/>
      <c r="KFC32" s="265"/>
      <c r="KFD32" s="265"/>
      <c r="KFE32" s="265"/>
      <c r="KFF32" s="265"/>
      <c r="KFG32" s="265"/>
      <c r="KFH32" s="265"/>
      <c r="KFI32" s="265"/>
      <c r="KFJ32" s="265"/>
      <c r="KFK32" s="265"/>
      <c r="KFL32" s="265"/>
      <c r="KFM32" s="265"/>
      <c r="KFN32" s="265"/>
      <c r="KFO32" s="265"/>
      <c r="KFP32" s="265"/>
      <c r="KFQ32" s="265"/>
      <c r="KFR32" s="265"/>
      <c r="KFS32" s="265"/>
      <c r="KFT32" s="265"/>
      <c r="KFU32" s="265"/>
      <c r="KFV32" s="265"/>
      <c r="KFW32" s="265"/>
      <c r="KFX32" s="265"/>
      <c r="KFY32" s="265"/>
      <c r="KFZ32" s="265"/>
      <c r="KGA32" s="265"/>
      <c r="KGB32" s="265"/>
      <c r="KGC32" s="265"/>
      <c r="KGD32" s="265"/>
      <c r="KGE32" s="265"/>
      <c r="KGF32" s="265"/>
      <c r="KGG32" s="265"/>
      <c r="KGH32" s="265"/>
      <c r="KGI32" s="265"/>
      <c r="KGJ32" s="265"/>
      <c r="KGK32" s="265"/>
      <c r="KGL32" s="265"/>
      <c r="KGM32" s="265"/>
      <c r="KGN32" s="265"/>
      <c r="KGO32" s="265"/>
      <c r="KGP32" s="265"/>
      <c r="KGQ32" s="265"/>
      <c r="KGR32" s="265"/>
      <c r="KGS32" s="265"/>
      <c r="KGT32" s="265"/>
      <c r="KGU32" s="265"/>
      <c r="KGV32" s="265"/>
      <c r="KGW32" s="265"/>
      <c r="KGX32" s="265"/>
      <c r="KGY32" s="265"/>
      <c r="KGZ32" s="265"/>
      <c r="KHA32" s="265"/>
      <c r="KHB32" s="265"/>
      <c r="KHC32" s="265"/>
      <c r="KHD32" s="265"/>
      <c r="KHE32" s="265"/>
      <c r="KHF32" s="265"/>
      <c r="KHG32" s="265"/>
      <c r="KHH32" s="265"/>
      <c r="KHI32" s="265"/>
      <c r="KHJ32" s="265"/>
      <c r="KHK32" s="265"/>
      <c r="KHL32" s="265"/>
      <c r="KHM32" s="265"/>
      <c r="KHN32" s="265"/>
      <c r="KHO32" s="265"/>
      <c r="KHP32" s="265"/>
      <c r="KHQ32" s="265"/>
      <c r="KHR32" s="265"/>
      <c r="KHS32" s="265"/>
      <c r="KHT32" s="265"/>
      <c r="KHU32" s="265"/>
      <c r="KHV32" s="265"/>
      <c r="KHW32" s="265"/>
      <c r="KHX32" s="265"/>
      <c r="KHY32" s="265"/>
      <c r="KHZ32" s="265"/>
      <c r="KIA32" s="265"/>
      <c r="KIB32" s="265"/>
      <c r="KIC32" s="265"/>
      <c r="KID32" s="265"/>
      <c r="KIE32" s="265"/>
      <c r="KIF32" s="265"/>
      <c r="KIG32" s="265"/>
      <c r="KIH32" s="265"/>
      <c r="KII32" s="265"/>
      <c r="KIJ32" s="265"/>
      <c r="KIK32" s="265"/>
      <c r="KIL32" s="265"/>
      <c r="KIM32" s="265"/>
      <c r="KIN32" s="265"/>
      <c r="KIO32" s="265"/>
      <c r="KIP32" s="265"/>
      <c r="KIQ32" s="265"/>
      <c r="KIR32" s="265"/>
      <c r="KIS32" s="265"/>
      <c r="KIT32" s="265"/>
      <c r="KIU32" s="265"/>
      <c r="KIV32" s="265"/>
      <c r="KIW32" s="265"/>
      <c r="KIX32" s="265"/>
      <c r="KIY32" s="265"/>
      <c r="KIZ32" s="265"/>
      <c r="KJA32" s="265"/>
      <c r="KJB32" s="265"/>
      <c r="KJC32" s="265"/>
      <c r="KJD32" s="265"/>
      <c r="KJE32" s="265"/>
      <c r="KJF32" s="265"/>
      <c r="KJG32" s="265"/>
      <c r="KJH32" s="265"/>
      <c r="KJI32" s="265"/>
      <c r="KJJ32" s="265"/>
      <c r="KJK32" s="265"/>
      <c r="KJL32" s="265"/>
      <c r="KJM32" s="265"/>
      <c r="KJN32" s="265"/>
      <c r="KJO32" s="265"/>
      <c r="KJP32" s="265"/>
      <c r="KJQ32" s="265"/>
      <c r="KJR32" s="265"/>
      <c r="KJS32" s="265"/>
      <c r="KJT32" s="265"/>
      <c r="KJU32" s="265"/>
      <c r="KJV32" s="265"/>
      <c r="KJW32" s="265"/>
      <c r="KJX32" s="265"/>
      <c r="KJY32" s="265"/>
      <c r="KJZ32" s="265"/>
      <c r="KKA32" s="265"/>
      <c r="KKB32" s="265"/>
      <c r="KKC32" s="265"/>
      <c r="KKD32" s="265"/>
      <c r="KKE32" s="265"/>
      <c r="KKF32" s="265"/>
      <c r="KKG32" s="265"/>
      <c r="KKH32" s="265"/>
      <c r="KKI32" s="265"/>
      <c r="KKJ32" s="265"/>
      <c r="KKK32" s="265"/>
      <c r="KKL32" s="265"/>
      <c r="KKM32" s="265"/>
      <c r="KKN32" s="265"/>
      <c r="KKO32" s="265"/>
      <c r="KKP32" s="265"/>
      <c r="KKQ32" s="265"/>
      <c r="KKR32" s="265"/>
      <c r="KKS32" s="265"/>
      <c r="KKT32" s="265"/>
      <c r="KKU32" s="265"/>
      <c r="KKV32" s="265"/>
      <c r="KKW32" s="265"/>
      <c r="KKX32" s="265"/>
      <c r="KKY32" s="265"/>
      <c r="KKZ32" s="265"/>
      <c r="KLA32" s="265"/>
      <c r="KLB32" s="265"/>
      <c r="KLC32" s="265"/>
      <c r="KLD32" s="265"/>
      <c r="KLE32" s="265"/>
      <c r="KLF32" s="265"/>
      <c r="KLG32" s="265"/>
      <c r="KLH32" s="265"/>
      <c r="KLI32" s="265"/>
      <c r="KLJ32" s="265"/>
      <c r="KLK32" s="265"/>
      <c r="KLL32" s="265"/>
      <c r="KLM32" s="265"/>
      <c r="KLN32" s="265"/>
      <c r="KLO32" s="265"/>
      <c r="KLP32" s="265"/>
      <c r="KLQ32" s="265"/>
      <c r="KLR32" s="265"/>
      <c r="KLS32" s="265"/>
      <c r="KLT32" s="265"/>
      <c r="KLU32" s="265"/>
      <c r="KLV32" s="265"/>
      <c r="KLW32" s="265"/>
      <c r="KLX32" s="265"/>
      <c r="KLY32" s="265"/>
      <c r="KLZ32" s="265"/>
      <c r="KMA32" s="265"/>
      <c r="KMB32" s="265"/>
      <c r="KMC32" s="265"/>
      <c r="KMD32" s="265"/>
      <c r="KME32" s="265"/>
      <c r="KMF32" s="265"/>
      <c r="KMG32" s="265"/>
      <c r="KMH32" s="265"/>
      <c r="KMI32" s="265"/>
      <c r="KMJ32" s="265"/>
      <c r="KMK32" s="265"/>
      <c r="KML32" s="265"/>
      <c r="KMM32" s="265"/>
      <c r="KMN32" s="265"/>
      <c r="KMO32" s="265"/>
      <c r="KMP32" s="265"/>
      <c r="KMQ32" s="265"/>
      <c r="KMR32" s="265"/>
      <c r="KMS32" s="265"/>
      <c r="KMT32" s="265"/>
      <c r="KMU32" s="265"/>
      <c r="KMV32" s="265"/>
      <c r="KMW32" s="265"/>
      <c r="KMX32" s="265"/>
      <c r="KMY32" s="265"/>
      <c r="KMZ32" s="265"/>
      <c r="KNA32" s="265"/>
      <c r="KNB32" s="265"/>
      <c r="KNC32" s="265"/>
      <c r="KND32" s="265"/>
      <c r="KNE32" s="265"/>
      <c r="KNF32" s="265"/>
      <c r="KNG32" s="265"/>
      <c r="KNH32" s="265"/>
      <c r="KNI32" s="265"/>
      <c r="KNJ32" s="265"/>
      <c r="KNK32" s="265"/>
      <c r="KNL32" s="265"/>
      <c r="KNM32" s="265"/>
      <c r="KNN32" s="265"/>
      <c r="KNO32" s="265"/>
      <c r="KNP32" s="265"/>
      <c r="KNQ32" s="265"/>
      <c r="KNR32" s="265"/>
      <c r="KNS32" s="265"/>
      <c r="KNT32" s="265"/>
      <c r="KNU32" s="265"/>
      <c r="KNV32" s="265"/>
      <c r="KNW32" s="265"/>
      <c r="KNX32" s="265"/>
      <c r="KNY32" s="265"/>
      <c r="KNZ32" s="265"/>
      <c r="KOA32" s="265"/>
      <c r="KOB32" s="265"/>
      <c r="KOC32" s="265"/>
      <c r="KOD32" s="265"/>
      <c r="KOE32" s="265"/>
      <c r="KOF32" s="265"/>
      <c r="KOG32" s="265"/>
      <c r="KOH32" s="265"/>
      <c r="KOI32" s="265"/>
      <c r="KOJ32" s="265"/>
      <c r="KOK32" s="265"/>
      <c r="KOL32" s="265"/>
      <c r="KOM32" s="265"/>
      <c r="KON32" s="265"/>
      <c r="KOO32" s="265"/>
      <c r="KOP32" s="265"/>
      <c r="KOQ32" s="265"/>
      <c r="KOR32" s="265"/>
      <c r="KOS32" s="265"/>
      <c r="KOT32" s="265"/>
      <c r="KOU32" s="265"/>
      <c r="KOV32" s="265"/>
      <c r="KOW32" s="265"/>
      <c r="KOX32" s="265"/>
      <c r="KOY32" s="265"/>
      <c r="KOZ32" s="265"/>
      <c r="KPA32" s="265"/>
      <c r="KPB32" s="265"/>
      <c r="KPC32" s="265"/>
      <c r="KPD32" s="265"/>
      <c r="KPE32" s="265"/>
      <c r="KPF32" s="265"/>
      <c r="KPG32" s="265"/>
      <c r="KPH32" s="265"/>
      <c r="KPI32" s="265"/>
      <c r="KPJ32" s="265"/>
      <c r="KPK32" s="265"/>
      <c r="KPL32" s="265"/>
      <c r="KPM32" s="265"/>
      <c r="KPN32" s="265"/>
      <c r="KPO32" s="265"/>
      <c r="KPP32" s="265"/>
      <c r="KPQ32" s="265"/>
      <c r="KPR32" s="265"/>
      <c r="KPS32" s="265"/>
      <c r="KPT32" s="265"/>
      <c r="KPU32" s="265"/>
      <c r="KPV32" s="265"/>
      <c r="KPW32" s="265"/>
      <c r="KPX32" s="265"/>
      <c r="KPY32" s="265"/>
      <c r="KPZ32" s="265"/>
      <c r="KQA32" s="265"/>
      <c r="KQB32" s="265"/>
      <c r="KQC32" s="265"/>
      <c r="KQD32" s="265"/>
      <c r="KQE32" s="265"/>
      <c r="KQF32" s="265"/>
      <c r="KQG32" s="265"/>
      <c r="KQH32" s="265"/>
      <c r="KQI32" s="265"/>
      <c r="KQJ32" s="265"/>
      <c r="KQK32" s="265"/>
      <c r="KQL32" s="265"/>
      <c r="KQM32" s="265"/>
      <c r="KQN32" s="265"/>
      <c r="KQO32" s="265"/>
      <c r="KQP32" s="265"/>
      <c r="KQQ32" s="265"/>
      <c r="KQR32" s="265"/>
      <c r="KQS32" s="265"/>
      <c r="KQT32" s="265"/>
      <c r="KQU32" s="265"/>
      <c r="KQV32" s="265"/>
      <c r="KQW32" s="265"/>
      <c r="KQX32" s="265"/>
      <c r="KQY32" s="265"/>
      <c r="KQZ32" s="265"/>
      <c r="KRA32" s="265"/>
      <c r="KRB32" s="265"/>
      <c r="KRC32" s="265"/>
      <c r="KRD32" s="265"/>
      <c r="KRE32" s="265"/>
      <c r="KRF32" s="265"/>
      <c r="KRG32" s="265"/>
      <c r="KRH32" s="265"/>
      <c r="KRI32" s="265"/>
      <c r="KRJ32" s="265"/>
      <c r="KRK32" s="265"/>
      <c r="KRL32" s="265"/>
      <c r="KRM32" s="265"/>
      <c r="KRN32" s="265"/>
      <c r="KRO32" s="265"/>
      <c r="KRP32" s="265"/>
      <c r="KRQ32" s="265"/>
      <c r="KRR32" s="265"/>
      <c r="KRS32" s="265"/>
      <c r="KRT32" s="265"/>
      <c r="KRU32" s="265"/>
      <c r="KRV32" s="265"/>
      <c r="KRW32" s="265"/>
      <c r="KRX32" s="265"/>
      <c r="KRY32" s="265"/>
      <c r="KRZ32" s="265"/>
      <c r="KSA32" s="265"/>
      <c r="KSB32" s="265"/>
      <c r="KSC32" s="265"/>
      <c r="KSD32" s="265"/>
      <c r="KSE32" s="265"/>
      <c r="KSF32" s="265"/>
      <c r="KSG32" s="265"/>
      <c r="KSH32" s="265"/>
      <c r="KSI32" s="265"/>
      <c r="KSJ32" s="265"/>
      <c r="KSK32" s="265"/>
      <c r="KSL32" s="265"/>
      <c r="KSM32" s="265"/>
      <c r="KSN32" s="265"/>
      <c r="KSO32" s="265"/>
      <c r="KSP32" s="265"/>
      <c r="KSQ32" s="265"/>
      <c r="KSR32" s="265"/>
      <c r="KSS32" s="265"/>
      <c r="KST32" s="265"/>
      <c r="KSU32" s="265"/>
      <c r="KSV32" s="265"/>
      <c r="KSW32" s="265"/>
      <c r="KSX32" s="265"/>
      <c r="KSY32" s="265"/>
      <c r="KSZ32" s="265"/>
      <c r="KTA32" s="265"/>
      <c r="KTB32" s="265"/>
      <c r="KTC32" s="265"/>
      <c r="KTD32" s="265"/>
      <c r="KTE32" s="265"/>
      <c r="KTF32" s="265"/>
      <c r="KTG32" s="265"/>
      <c r="KTH32" s="265"/>
      <c r="KTI32" s="265"/>
      <c r="KTJ32" s="265"/>
      <c r="KTK32" s="265"/>
      <c r="KTL32" s="265"/>
      <c r="KTM32" s="265"/>
      <c r="KTN32" s="265"/>
      <c r="KTO32" s="265"/>
      <c r="KTP32" s="265"/>
      <c r="KTQ32" s="265"/>
      <c r="KTR32" s="265"/>
      <c r="KTS32" s="265"/>
      <c r="KTT32" s="265"/>
      <c r="KTU32" s="265"/>
      <c r="KTV32" s="265"/>
      <c r="KTW32" s="265"/>
      <c r="KTX32" s="265"/>
      <c r="KTY32" s="265"/>
      <c r="KTZ32" s="265"/>
      <c r="KUA32" s="265"/>
      <c r="KUB32" s="265"/>
      <c r="KUC32" s="265"/>
      <c r="KUD32" s="265"/>
      <c r="KUE32" s="265"/>
      <c r="KUF32" s="265"/>
      <c r="KUG32" s="265"/>
      <c r="KUH32" s="265"/>
      <c r="KUI32" s="265"/>
      <c r="KUJ32" s="265"/>
      <c r="KUK32" s="265"/>
      <c r="KUL32" s="265"/>
      <c r="KUM32" s="265"/>
      <c r="KUN32" s="265"/>
      <c r="KUO32" s="265"/>
      <c r="KUP32" s="265"/>
      <c r="KUQ32" s="265"/>
      <c r="KUR32" s="265"/>
      <c r="KUS32" s="265"/>
      <c r="KUT32" s="265"/>
      <c r="KUU32" s="265"/>
      <c r="KUV32" s="265"/>
      <c r="KUW32" s="265"/>
      <c r="KUX32" s="265"/>
      <c r="KUY32" s="265"/>
      <c r="KUZ32" s="265"/>
      <c r="KVA32" s="265"/>
      <c r="KVB32" s="265"/>
      <c r="KVC32" s="265"/>
      <c r="KVD32" s="265"/>
      <c r="KVE32" s="265"/>
      <c r="KVF32" s="265"/>
      <c r="KVG32" s="265"/>
      <c r="KVH32" s="265"/>
      <c r="KVI32" s="265"/>
      <c r="KVJ32" s="265"/>
      <c r="KVK32" s="265"/>
      <c r="KVL32" s="265"/>
      <c r="KVM32" s="265"/>
      <c r="KVN32" s="265"/>
      <c r="KVO32" s="265"/>
      <c r="KVP32" s="265"/>
      <c r="KVQ32" s="265"/>
      <c r="KVR32" s="265"/>
      <c r="KVS32" s="265"/>
      <c r="KVT32" s="265"/>
      <c r="KVU32" s="265"/>
      <c r="KVV32" s="265"/>
      <c r="KVW32" s="265"/>
      <c r="KVX32" s="265"/>
      <c r="KVY32" s="265"/>
      <c r="KVZ32" s="265"/>
      <c r="KWA32" s="265"/>
      <c r="KWB32" s="265"/>
      <c r="KWC32" s="265"/>
      <c r="KWD32" s="265"/>
      <c r="KWE32" s="265"/>
      <c r="KWF32" s="265"/>
      <c r="KWG32" s="265"/>
      <c r="KWH32" s="265"/>
      <c r="KWI32" s="265"/>
      <c r="KWJ32" s="265"/>
      <c r="KWK32" s="265"/>
      <c r="KWL32" s="265"/>
      <c r="KWM32" s="265"/>
      <c r="KWN32" s="265"/>
      <c r="KWO32" s="265"/>
      <c r="KWP32" s="265"/>
      <c r="KWQ32" s="265"/>
      <c r="KWR32" s="265"/>
      <c r="KWS32" s="265"/>
      <c r="KWT32" s="265"/>
      <c r="KWU32" s="265"/>
      <c r="KWV32" s="265"/>
      <c r="KWW32" s="265"/>
      <c r="KWX32" s="265"/>
      <c r="KWY32" s="265"/>
      <c r="KWZ32" s="265"/>
      <c r="KXA32" s="265"/>
      <c r="KXB32" s="265"/>
      <c r="KXC32" s="265"/>
      <c r="KXD32" s="265"/>
      <c r="KXE32" s="265"/>
      <c r="KXF32" s="265"/>
      <c r="KXG32" s="265"/>
      <c r="KXH32" s="265"/>
      <c r="KXI32" s="265"/>
      <c r="KXJ32" s="265"/>
      <c r="KXK32" s="265"/>
      <c r="KXL32" s="265"/>
      <c r="KXM32" s="265"/>
      <c r="KXN32" s="265"/>
      <c r="KXO32" s="265"/>
      <c r="KXP32" s="265"/>
      <c r="KXQ32" s="265"/>
      <c r="KXR32" s="265"/>
      <c r="KXS32" s="265"/>
      <c r="KXT32" s="265"/>
      <c r="KXU32" s="265"/>
      <c r="KXV32" s="265"/>
      <c r="KXW32" s="265"/>
      <c r="KXX32" s="265"/>
      <c r="KXY32" s="265"/>
      <c r="KXZ32" s="265"/>
      <c r="KYA32" s="265"/>
      <c r="KYB32" s="265"/>
      <c r="KYC32" s="265"/>
      <c r="KYD32" s="265"/>
      <c r="KYE32" s="265"/>
      <c r="KYF32" s="265"/>
      <c r="KYG32" s="265"/>
      <c r="KYH32" s="265"/>
      <c r="KYI32" s="265"/>
      <c r="KYJ32" s="265"/>
      <c r="KYK32" s="265"/>
      <c r="KYL32" s="265"/>
      <c r="KYM32" s="265"/>
      <c r="KYN32" s="265"/>
      <c r="KYO32" s="265"/>
      <c r="KYP32" s="265"/>
      <c r="KYQ32" s="265"/>
      <c r="KYR32" s="265"/>
      <c r="KYS32" s="265"/>
      <c r="KYT32" s="265"/>
      <c r="KYU32" s="265"/>
      <c r="KYV32" s="265"/>
      <c r="KYW32" s="265"/>
      <c r="KYX32" s="265"/>
      <c r="KYY32" s="265"/>
      <c r="KYZ32" s="265"/>
      <c r="KZA32" s="265"/>
      <c r="KZB32" s="265"/>
      <c r="KZC32" s="265"/>
      <c r="KZD32" s="265"/>
      <c r="KZE32" s="265"/>
      <c r="KZF32" s="265"/>
      <c r="KZG32" s="265"/>
      <c r="KZH32" s="265"/>
      <c r="KZI32" s="265"/>
      <c r="KZJ32" s="265"/>
      <c r="KZK32" s="265"/>
      <c r="KZL32" s="265"/>
      <c r="KZM32" s="265"/>
      <c r="KZN32" s="265"/>
      <c r="KZO32" s="265"/>
      <c r="KZP32" s="265"/>
      <c r="KZQ32" s="265"/>
      <c r="KZR32" s="265"/>
      <c r="KZS32" s="265"/>
      <c r="KZT32" s="265"/>
      <c r="KZU32" s="265"/>
      <c r="KZV32" s="265"/>
      <c r="KZW32" s="265"/>
      <c r="KZX32" s="265"/>
      <c r="KZY32" s="265"/>
      <c r="KZZ32" s="265"/>
      <c r="LAA32" s="265"/>
      <c r="LAB32" s="265"/>
      <c r="LAC32" s="265"/>
      <c r="LAD32" s="265"/>
      <c r="LAE32" s="265"/>
      <c r="LAF32" s="265"/>
      <c r="LAG32" s="265"/>
      <c r="LAH32" s="265"/>
      <c r="LAI32" s="265"/>
      <c r="LAJ32" s="265"/>
      <c r="LAK32" s="265"/>
      <c r="LAL32" s="265"/>
      <c r="LAM32" s="265"/>
      <c r="LAN32" s="265"/>
      <c r="LAO32" s="265"/>
      <c r="LAP32" s="265"/>
      <c r="LAQ32" s="265"/>
      <c r="LAR32" s="265"/>
      <c r="LAS32" s="265"/>
      <c r="LAT32" s="265"/>
      <c r="LAU32" s="265"/>
      <c r="LAV32" s="265"/>
      <c r="LAW32" s="265"/>
      <c r="LAX32" s="265"/>
      <c r="LAY32" s="265"/>
      <c r="LAZ32" s="265"/>
      <c r="LBA32" s="265"/>
      <c r="LBB32" s="265"/>
      <c r="LBC32" s="265"/>
      <c r="LBD32" s="265"/>
      <c r="LBE32" s="265"/>
      <c r="LBF32" s="265"/>
      <c r="LBG32" s="265"/>
      <c r="LBH32" s="265"/>
      <c r="LBI32" s="265"/>
      <c r="LBJ32" s="265"/>
      <c r="LBK32" s="265"/>
      <c r="LBL32" s="265"/>
      <c r="LBM32" s="265"/>
      <c r="LBN32" s="265"/>
      <c r="LBO32" s="265"/>
      <c r="LBP32" s="265"/>
      <c r="LBQ32" s="265"/>
      <c r="LBR32" s="265"/>
      <c r="LBS32" s="265"/>
      <c r="LBT32" s="265"/>
      <c r="LBU32" s="265"/>
      <c r="LBV32" s="265"/>
      <c r="LBW32" s="265"/>
      <c r="LBX32" s="265"/>
      <c r="LBY32" s="265"/>
      <c r="LBZ32" s="265"/>
      <c r="LCA32" s="265"/>
      <c r="LCB32" s="265"/>
      <c r="LCC32" s="265"/>
      <c r="LCD32" s="265"/>
      <c r="LCE32" s="265"/>
      <c r="LCF32" s="265"/>
      <c r="LCG32" s="265"/>
      <c r="LCH32" s="265"/>
      <c r="LCI32" s="265"/>
      <c r="LCJ32" s="265"/>
      <c r="LCK32" s="265"/>
      <c r="LCL32" s="265"/>
      <c r="LCM32" s="265"/>
      <c r="LCN32" s="265"/>
      <c r="LCO32" s="265"/>
      <c r="LCP32" s="265"/>
      <c r="LCQ32" s="265"/>
      <c r="LCR32" s="265"/>
      <c r="LCS32" s="265"/>
      <c r="LCT32" s="265"/>
      <c r="LCU32" s="265"/>
      <c r="LCV32" s="265"/>
      <c r="LCW32" s="265"/>
      <c r="LCX32" s="265"/>
      <c r="LCY32" s="265"/>
      <c r="LCZ32" s="265"/>
      <c r="LDA32" s="265"/>
      <c r="LDB32" s="265"/>
      <c r="LDC32" s="265"/>
      <c r="LDD32" s="265"/>
      <c r="LDE32" s="265"/>
      <c r="LDF32" s="265"/>
      <c r="LDG32" s="265"/>
      <c r="LDH32" s="265"/>
      <c r="LDI32" s="265"/>
      <c r="LDJ32" s="265"/>
      <c r="LDK32" s="265"/>
      <c r="LDL32" s="265"/>
      <c r="LDM32" s="265"/>
      <c r="LDN32" s="265"/>
      <c r="LDO32" s="265"/>
      <c r="LDP32" s="265"/>
      <c r="LDQ32" s="265"/>
      <c r="LDR32" s="265"/>
      <c r="LDS32" s="265"/>
      <c r="LDT32" s="265"/>
      <c r="LDU32" s="265"/>
      <c r="LDV32" s="265"/>
      <c r="LDW32" s="265"/>
      <c r="LDX32" s="265"/>
      <c r="LDY32" s="265"/>
      <c r="LDZ32" s="265"/>
      <c r="LEA32" s="265"/>
      <c r="LEB32" s="265"/>
      <c r="LEC32" s="265"/>
      <c r="LED32" s="265"/>
      <c r="LEE32" s="265"/>
      <c r="LEF32" s="265"/>
      <c r="LEG32" s="265"/>
      <c r="LEH32" s="265"/>
      <c r="LEI32" s="265"/>
      <c r="LEJ32" s="265"/>
      <c r="LEK32" s="265"/>
      <c r="LEL32" s="265"/>
      <c r="LEM32" s="265"/>
      <c r="LEN32" s="265"/>
      <c r="LEO32" s="265"/>
      <c r="LEP32" s="265"/>
      <c r="LEQ32" s="265"/>
      <c r="LER32" s="265"/>
      <c r="LES32" s="265"/>
      <c r="LET32" s="265"/>
      <c r="LEU32" s="265"/>
      <c r="LEV32" s="265"/>
      <c r="LEW32" s="265"/>
      <c r="LEX32" s="265"/>
      <c r="LEY32" s="265"/>
      <c r="LEZ32" s="265"/>
      <c r="LFA32" s="265"/>
      <c r="LFB32" s="265"/>
      <c r="LFC32" s="265"/>
      <c r="LFD32" s="265"/>
      <c r="LFE32" s="265"/>
      <c r="LFF32" s="265"/>
      <c r="LFG32" s="265"/>
      <c r="LFH32" s="265"/>
      <c r="LFI32" s="265"/>
      <c r="LFJ32" s="265"/>
      <c r="LFK32" s="265"/>
      <c r="LFL32" s="265"/>
      <c r="LFM32" s="265"/>
      <c r="LFN32" s="265"/>
      <c r="LFO32" s="265"/>
      <c r="LFP32" s="265"/>
      <c r="LFQ32" s="265"/>
      <c r="LFR32" s="265"/>
      <c r="LFS32" s="265"/>
      <c r="LFT32" s="265"/>
      <c r="LFU32" s="265"/>
      <c r="LFV32" s="265"/>
      <c r="LFW32" s="265"/>
      <c r="LFX32" s="265"/>
      <c r="LFY32" s="265"/>
      <c r="LFZ32" s="265"/>
      <c r="LGA32" s="265"/>
      <c r="LGB32" s="265"/>
      <c r="LGC32" s="265"/>
      <c r="LGD32" s="265"/>
      <c r="LGE32" s="265"/>
      <c r="LGF32" s="265"/>
      <c r="LGG32" s="265"/>
      <c r="LGH32" s="265"/>
      <c r="LGI32" s="265"/>
      <c r="LGJ32" s="265"/>
      <c r="LGK32" s="265"/>
      <c r="LGL32" s="265"/>
      <c r="LGM32" s="265"/>
      <c r="LGN32" s="265"/>
      <c r="LGO32" s="265"/>
      <c r="LGP32" s="265"/>
      <c r="LGQ32" s="265"/>
      <c r="LGR32" s="265"/>
      <c r="LGS32" s="265"/>
      <c r="LGT32" s="265"/>
      <c r="LGU32" s="265"/>
      <c r="LGV32" s="265"/>
      <c r="LGW32" s="265"/>
      <c r="LGX32" s="265"/>
      <c r="LGY32" s="265"/>
      <c r="LGZ32" s="265"/>
      <c r="LHA32" s="265"/>
      <c r="LHB32" s="265"/>
      <c r="LHC32" s="265"/>
      <c r="LHD32" s="265"/>
      <c r="LHE32" s="265"/>
      <c r="LHF32" s="265"/>
      <c r="LHG32" s="265"/>
      <c r="LHH32" s="265"/>
      <c r="LHI32" s="265"/>
      <c r="LHJ32" s="265"/>
      <c r="LHK32" s="265"/>
      <c r="LHL32" s="265"/>
      <c r="LHM32" s="265"/>
      <c r="LHN32" s="265"/>
      <c r="LHO32" s="265"/>
      <c r="LHP32" s="265"/>
      <c r="LHQ32" s="265"/>
      <c r="LHR32" s="265"/>
      <c r="LHS32" s="265"/>
      <c r="LHT32" s="265"/>
      <c r="LHU32" s="265"/>
      <c r="LHV32" s="265"/>
      <c r="LHW32" s="265"/>
      <c r="LHX32" s="265"/>
      <c r="LHY32" s="265"/>
      <c r="LHZ32" s="265"/>
      <c r="LIA32" s="265"/>
      <c r="LIB32" s="265"/>
      <c r="LIC32" s="265"/>
      <c r="LID32" s="265"/>
      <c r="LIE32" s="265"/>
      <c r="LIF32" s="265"/>
      <c r="LIG32" s="265"/>
      <c r="LIH32" s="265"/>
      <c r="LII32" s="265"/>
      <c r="LIJ32" s="265"/>
      <c r="LIK32" s="265"/>
      <c r="LIL32" s="265"/>
      <c r="LIM32" s="265"/>
      <c r="LIN32" s="265"/>
      <c r="LIO32" s="265"/>
      <c r="LIP32" s="265"/>
      <c r="LIQ32" s="265"/>
      <c r="LIR32" s="265"/>
      <c r="LIS32" s="265"/>
      <c r="LIT32" s="265"/>
      <c r="LIU32" s="265"/>
      <c r="LIV32" s="265"/>
      <c r="LIW32" s="265"/>
      <c r="LIX32" s="265"/>
      <c r="LIY32" s="265"/>
      <c r="LIZ32" s="265"/>
      <c r="LJA32" s="265"/>
      <c r="LJB32" s="265"/>
      <c r="LJC32" s="265"/>
      <c r="LJD32" s="265"/>
      <c r="LJE32" s="265"/>
      <c r="LJF32" s="265"/>
      <c r="LJG32" s="265"/>
      <c r="LJH32" s="265"/>
      <c r="LJI32" s="265"/>
      <c r="LJJ32" s="265"/>
      <c r="LJK32" s="265"/>
      <c r="LJL32" s="265"/>
      <c r="LJM32" s="265"/>
      <c r="LJN32" s="265"/>
      <c r="LJO32" s="265"/>
      <c r="LJP32" s="265"/>
      <c r="LJQ32" s="265"/>
      <c r="LJR32" s="265"/>
      <c r="LJS32" s="265"/>
      <c r="LJT32" s="265"/>
      <c r="LJU32" s="265"/>
      <c r="LJV32" s="265"/>
      <c r="LJW32" s="265"/>
      <c r="LJX32" s="265"/>
      <c r="LJY32" s="265"/>
      <c r="LJZ32" s="265"/>
      <c r="LKA32" s="265"/>
      <c r="LKB32" s="265"/>
      <c r="LKC32" s="265"/>
      <c r="LKD32" s="265"/>
      <c r="LKE32" s="265"/>
      <c r="LKF32" s="265"/>
      <c r="LKG32" s="265"/>
      <c r="LKH32" s="265"/>
      <c r="LKI32" s="265"/>
      <c r="LKJ32" s="265"/>
      <c r="LKK32" s="265"/>
      <c r="LKL32" s="265"/>
      <c r="LKM32" s="265"/>
      <c r="LKN32" s="265"/>
      <c r="LKO32" s="265"/>
      <c r="LKP32" s="265"/>
      <c r="LKQ32" s="265"/>
      <c r="LKR32" s="265"/>
      <c r="LKS32" s="265"/>
      <c r="LKT32" s="265"/>
      <c r="LKU32" s="265"/>
      <c r="LKV32" s="265"/>
      <c r="LKW32" s="265"/>
      <c r="LKX32" s="265"/>
      <c r="LKY32" s="265"/>
      <c r="LKZ32" s="265"/>
      <c r="LLA32" s="265"/>
      <c r="LLB32" s="265"/>
      <c r="LLC32" s="265"/>
      <c r="LLD32" s="265"/>
      <c r="LLE32" s="265"/>
      <c r="LLF32" s="265"/>
      <c r="LLG32" s="265"/>
      <c r="LLH32" s="265"/>
      <c r="LLI32" s="265"/>
      <c r="LLJ32" s="265"/>
      <c r="LLK32" s="265"/>
      <c r="LLL32" s="265"/>
      <c r="LLM32" s="265"/>
      <c r="LLN32" s="265"/>
      <c r="LLO32" s="265"/>
      <c r="LLP32" s="265"/>
      <c r="LLQ32" s="265"/>
      <c r="LLR32" s="265"/>
      <c r="LLS32" s="265"/>
      <c r="LLT32" s="265"/>
      <c r="LLU32" s="265"/>
      <c r="LLV32" s="265"/>
      <c r="LLW32" s="265"/>
      <c r="LLX32" s="265"/>
      <c r="LLY32" s="265"/>
      <c r="LLZ32" s="265"/>
      <c r="LMA32" s="265"/>
      <c r="LMB32" s="265"/>
      <c r="LMC32" s="265"/>
      <c r="LMD32" s="265"/>
      <c r="LME32" s="265"/>
      <c r="LMF32" s="265"/>
      <c r="LMG32" s="265"/>
      <c r="LMH32" s="265"/>
      <c r="LMI32" s="265"/>
      <c r="LMJ32" s="265"/>
      <c r="LMK32" s="265"/>
      <c r="LML32" s="265"/>
      <c r="LMM32" s="265"/>
      <c r="LMN32" s="265"/>
      <c r="LMO32" s="265"/>
      <c r="LMP32" s="265"/>
      <c r="LMQ32" s="265"/>
      <c r="LMR32" s="265"/>
      <c r="LMS32" s="265"/>
      <c r="LMT32" s="265"/>
      <c r="LMU32" s="265"/>
      <c r="LMV32" s="265"/>
      <c r="LMW32" s="265"/>
      <c r="LMX32" s="265"/>
      <c r="LMY32" s="265"/>
      <c r="LMZ32" s="265"/>
      <c r="LNA32" s="265"/>
      <c r="LNB32" s="265"/>
      <c r="LNC32" s="265"/>
      <c r="LND32" s="265"/>
      <c r="LNE32" s="265"/>
      <c r="LNF32" s="265"/>
      <c r="LNG32" s="265"/>
      <c r="LNH32" s="265"/>
      <c r="LNI32" s="265"/>
      <c r="LNJ32" s="265"/>
      <c r="LNK32" s="265"/>
      <c r="LNL32" s="265"/>
      <c r="LNM32" s="265"/>
      <c r="LNN32" s="265"/>
      <c r="LNO32" s="265"/>
      <c r="LNP32" s="265"/>
      <c r="LNQ32" s="265"/>
      <c r="LNR32" s="265"/>
      <c r="LNS32" s="265"/>
      <c r="LNT32" s="265"/>
      <c r="LNU32" s="265"/>
      <c r="LNV32" s="265"/>
      <c r="LNW32" s="265"/>
      <c r="LNX32" s="265"/>
      <c r="LNY32" s="265"/>
      <c r="LNZ32" s="265"/>
      <c r="LOA32" s="265"/>
      <c r="LOB32" s="265"/>
      <c r="LOC32" s="265"/>
      <c r="LOD32" s="265"/>
      <c r="LOE32" s="265"/>
      <c r="LOF32" s="265"/>
      <c r="LOG32" s="265"/>
      <c r="LOH32" s="265"/>
      <c r="LOI32" s="265"/>
      <c r="LOJ32" s="265"/>
      <c r="LOK32" s="265"/>
      <c r="LOL32" s="265"/>
      <c r="LOM32" s="265"/>
      <c r="LON32" s="265"/>
      <c r="LOO32" s="265"/>
      <c r="LOP32" s="265"/>
      <c r="LOQ32" s="265"/>
      <c r="LOR32" s="265"/>
      <c r="LOS32" s="265"/>
      <c r="LOT32" s="265"/>
      <c r="LOU32" s="265"/>
      <c r="LOV32" s="265"/>
      <c r="LOW32" s="265"/>
      <c r="LOX32" s="265"/>
      <c r="LOY32" s="265"/>
      <c r="LOZ32" s="265"/>
      <c r="LPA32" s="265"/>
      <c r="LPB32" s="265"/>
      <c r="LPC32" s="265"/>
      <c r="LPD32" s="265"/>
      <c r="LPE32" s="265"/>
      <c r="LPF32" s="265"/>
      <c r="LPG32" s="265"/>
      <c r="LPH32" s="265"/>
      <c r="LPI32" s="265"/>
      <c r="LPJ32" s="265"/>
      <c r="LPK32" s="265"/>
      <c r="LPL32" s="265"/>
      <c r="LPM32" s="265"/>
      <c r="LPN32" s="265"/>
      <c r="LPO32" s="265"/>
      <c r="LPP32" s="265"/>
      <c r="LPQ32" s="265"/>
      <c r="LPR32" s="265"/>
      <c r="LPS32" s="265"/>
      <c r="LPT32" s="265"/>
      <c r="LPU32" s="265"/>
      <c r="LPV32" s="265"/>
      <c r="LPW32" s="265"/>
      <c r="LPX32" s="265"/>
      <c r="LPY32" s="265"/>
      <c r="LPZ32" s="265"/>
      <c r="LQA32" s="265"/>
      <c r="LQB32" s="265"/>
      <c r="LQC32" s="265"/>
      <c r="LQD32" s="265"/>
      <c r="LQE32" s="265"/>
      <c r="LQF32" s="265"/>
      <c r="LQG32" s="265"/>
      <c r="LQH32" s="265"/>
      <c r="LQI32" s="265"/>
      <c r="LQJ32" s="265"/>
      <c r="LQK32" s="265"/>
      <c r="LQL32" s="265"/>
      <c r="LQM32" s="265"/>
      <c r="LQN32" s="265"/>
      <c r="LQO32" s="265"/>
      <c r="LQP32" s="265"/>
      <c r="LQQ32" s="265"/>
      <c r="LQR32" s="265"/>
      <c r="LQS32" s="265"/>
      <c r="LQT32" s="265"/>
      <c r="LQU32" s="265"/>
      <c r="LQV32" s="265"/>
      <c r="LQW32" s="265"/>
      <c r="LQX32" s="265"/>
      <c r="LQY32" s="265"/>
      <c r="LQZ32" s="265"/>
      <c r="LRA32" s="265"/>
      <c r="LRB32" s="265"/>
      <c r="LRC32" s="265"/>
      <c r="LRD32" s="265"/>
      <c r="LRE32" s="265"/>
      <c r="LRF32" s="265"/>
      <c r="LRG32" s="265"/>
      <c r="LRH32" s="265"/>
      <c r="LRI32" s="265"/>
      <c r="LRJ32" s="265"/>
      <c r="LRK32" s="265"/>
      <c r="LRL32" s="265"/>
      <c r="LRM32" s="265"/>
      <c r="LRN32" s="265"/>
      <c r="LRO32" s="265"/>
      <c r="LRP32" s="265"/>
      <c r="LRQ32" s="265"/>
      <c r="LRR32" s="265"/>
      <c r="LRS32" s="265"/>
      <c r="LRT32" s="265"/>
      <c r="LRU32" s="265"/>
      <c r="LRV32" s="265"/>
      <c r="LRW32" s="265"/>
      <c r="LRX32" s="265"/>
      <c r="LRY32" s="265"/>
      <c r="LRZ32" s="265"/>
      <c r="LSA32" s="265"/>
      <c r="LSB32" s="265"/>
      <c r="LSC32" s="265"/>
      <c r="LSD32" s="265"/>
      <c r="LSE32" s="265"/>
      <c r="LSF32" s="265"/>
      <c r="LSG32" s="265"/>
      <c r="LSH32" s="265"/>
      <c r="LSI32" s="265"/>
      <c r="LSJ32" s="265"/>
      <c r="LSK32" s="265"/>
      <c r="LSL32" s="265"/>
      <c r="LSM32" s="265"/>
      <c r="LSN32" s="265"/>
      <c r="LSO32" s="265"/>
      <c r="LSP32" s="265"/>
      <c r="LSQ32" s="265"/>
      <c r="LSR32" s="265"/>
      <c r="LSS32" s="265"/>
      <c r="LST32" s="265"/>
      <c r="LSU32" s="265"/>
      <c r="LSV32" s="265"/>
      <c r="LSW32" s="265"/>
      <c r="LSX32" s="265"/>
      <c r="LSY32" s="265"/>
      <c r="LSZ32" s="265"/>
      <c r="LTA32" s="265"/>
      <c r="LTB32" s="265"/>
      <c r="LTC32" s="265"/>
      <c r="LTD32" s="265"/>
      <c r="LTE32" s="265"/>
      <c r="LTF32" s="265"/>
      <c r="LTG32" s="265"/>
      <c r="LTH32" s="265"/>
      <c r="LTI32" s="265"/>
      <c r="LTJ32" s="265"/>
      <c r="LTK32" s="265"/>
      <c r="LTL32" s="265"/>
      <c r="LTM32" s="265"/>
      <c r="LTN32" s="265"/>
      <c r="LTO32" s="265"/>
      <c r="LTP32" s="265"/>
      <c r="LTQ32" s="265"/>
      <c r="LTR32" s="265"/>
      <c r="LTS32" s="265"/>
      <c r="LTT32" s="265"/>
      <c r="LTU32" s="265"/>
      <c r="LTV32" s="265"/>
      <c r="LTW32" s="265"/>
      <c r="LTX32" s="265"/>
      <c r="LTY32" s="265"/>
      <c r="LTZ32" s="265"/>
      <c r="LUA32" s="265"/>
      <c r="LUB32" s="265"/>
      <c r="LUC32" s="265"/>
      <c r="LUD32" s="265"/>
      <c r="LUE32" s="265"/>
      <c r="LUF32" s="265"/>
      <c r="LUG32" s="265"/>
      <c r="LUH32" s="265"/>
      <c r="LUI32" s="265"/>
      <c r="LUJ32" s="265"/>
      <c r="LUK32" s="265"/>
      <c r="LUL32" s="265"/>
      <c r="LUM32" s="265"/>
      <c r="LUN32" s="265"/>
      <c r="LUO32" s="265"/>
      <c r="LUP32" s="265"/>
      <c r="LUQ32" s="265"/>
      <c r="LUR32" s="265"/>
      <c r="LUS32" s="265"/>
      <c r="LUT32" s="265"/>
      <c r="LUU32" s="265"/>
      <c r="LUV32" s="265"/>
      <c r="LUW32" s="265"/>
      <c r="LUX32" s="265"/>
      <c r="LUY32" s="265"/>
      <c r="LUZ32" s="265"/>
      <c r="LVA32" s="265"/>
      <c r="LVB32" s="265"/>
      <c r="LVC32" s="265"/>
      <c r="LVD32" s="265"/>
      <c r="LVE32" s="265"/>
      <c r="LVF32" s="265"/>
      <c r="LVG32" s="265"/>
      <c r="LVH32" s="265"/>
      <c r="LVI32" s="265"/>
      <c r="LVJ32" s="265"/>
      <c r="LVK32" s="265"/>
      <c r="LVL32" s="265"/>
      <c r="LVM32" s="265"/>
      <c r="LVN32" s="265"/>
      <c r="LVO32" s="265"/>
      <c r="LVP32" s="265"/>
      <c r="LVQ32" s="265"/>
      <c r="LVR32" s="265"/>
      <c r="LVS32" s="265"/>
      <c r="LVT32" s="265"/>
      <c r="LVU32" s="265"/>
      <c r="LVV32" s="265"/>
      <c r="LVW32" s="265"/>
      <c r="LVX32" s="265"/>
      <c r="LVY32" s="265"/>
      <c r="LVZ32" s="265"/>
      <c r="LWA32" s="265"/>
      <c r="LWB32" s="265"/>
      <c r="LWC32" s="265"/>
      <c r="LWD32" s="265"/>
      <c r="LWE32" s="265"/>
      <c r="LWF32" s="265"/>
      <c r="LWG32" s="265"/>
      <c r="LWH32" s="265"/>
      <c r="LWI32" s="265"/>
      <c r="LWJ32" s="265"/>
      <c r="LWK32" s="265"/>
      <c r="LWL32" s="265"/>
      <c r="LWM32" s="265"/>
      <c r="LWN32" s="265"/>
      <c r="LWO32" s="265"/>
      <c r="LWP32" s="265"/>
      <c r="LWQ32" s="265"/>
      <c r="LWR32" s="265"/>
      <c r="LWS32" s="265"/>
      <c r="LWT32" s="265"/>
      <c r="LWU32" s="265"/>
      <c r="LWV32" s="265"/>
      <c r="LWW32" s="265"/>
      <c r="LWX32" s="265"/>
      <c r="LWY32" s="265"/>
      <c r="LWZ32" s="265"/>
      <c r="LXA32" s="265"/>
      <c r="LXB32" s="265"/>
      <c r="LXC32" s="265"/>
      <c r="LXD32" s="265"/>
      <c r="LXE32" s="265"/>
      <c r="LXF32" s="265"/>
      <c r="LXG32" s="265"/>
      <c r="LXH32" s="265"/>
      <c r="LXI32" s="265"/>
      <c r="LXJ32" s="265"/>
      <c r="LXK32" s="265"/>
      <c r="LXL32" s="265"/>
      <c r="LXM32" s="265"/>
      <c r="LXN32" s="265"/>
      <c r="LXO32" s="265"/>
      <c r="LXP32" s="265"/>
      <c r="LXQ32" s="265"/>
      <c r="LXR32" s="265"/>
      <c r="LXS32" s="265"/>
      <c r="LXT32" s="265"/>
      <c r="LXU32" s="265"/>
      <c r="LXV32" s="265"/>
      <c r="LXW32" s="265"/>
      <c r="LXX32" s="265"/>
      <c r="LXY32" s="265"/>
      <c r="LXZ32" s="265"/>
      <c r="LYA32" s="265"/>
      <c r="LYB32" s="265"/>
      <c r="LYC32" s="265"/>
      <c r="LYD32" s="265"/>
      <c r="LYE32" s="265"/>
      <c r="LYF32" s="265"/>
      <c r="LYG32" s="265"/>
      <c r="LYH32" s="265"/>
      <c r="LYI32" s="265"/>
      <c r="LYJ32" s="265"/>
      <c r="LYK32" s="265"/>
      <c r="LYL32" s="265"/>
      <c r="LYM32" s="265"/>
      <c r="LYN32" s="265"/>
      <c r="LYO32" s="265"/>
      <c r="LYP32" s="265"/>
      <c r="LYQ32" s="265"/>
      <c r="LYR32" s="265"/>
      <c r="LYS32" s="265"/>
      <c r="LYT32" s="265"/>
      <c r="LYU32" s="265"/>
      <c r="LYV32" s="265"/>
      <c r="LYW32" s="265"/>
      <c r="LYX32" s="265"/>
      <c r="LYY32" s="265"/>
      <c r="LYZ32" s="265"/>
      <c r="LZA32" s="265"/>
      <c r="LZB32" s="265"/>
      <c r="LZC32" s="265"/>
      <c r="LZD32" s="265"/>
      <c r="LZE32" s="265"/>
      <c r="LZF32" s="265"/>
      <c r="LZG32" s="265"/>
      <c r="LZH32" s="265"/>
      <c r="LZI32" s="265"/>
      <c r="LZJ32" s="265"/>
      <c r="LZK32" s="265"/>
      <c r="LZL32" s="265"/>
      <c r="LZM32" s="265"/>
      <c r="LZN32" s="265"/>
      <c r="LZO32" s="265"/>
      <c r="LZP32" s="265"/>
      <c r="LZQ32" s="265"/>
      <c r="LZR32" s="265"/>
      <c r="LZS32" s="265"/>
      <c r="LZT32" s="265"/>
      <c r="LZU32" s="265"/>
      <c r="LZV32" s="265"/>
      <c r="LZW32" s="265"/>
      <c r="LZX32" s="265"/>
      <c r="LZY32" s="265"/>
      <c r="LZZ32" s="265"/>
      <c r="MAA32" s="265"/>
      <c r="MAB32" s="265"/>
      <c r="MAC32" s="265"/>
      <c r="MAD32" s="265"/>
      <c r="MAE32" s="265"/>
      <c r="MAF32" s="265"/>
      <c r="MAG32" s="265"/>
      <c r="MAH32" s="265"/>
      <c r="MAI32" s="265"/>
      <c r="MAJ32" s="265"/>
      <c r="MAK32" s="265"/>
      <c r="MAL32" s="265"/>
      <c r="MAM32" s="265"/>
      <c r="MAN32" s="265"/>
      <c r="MAO32" s="265"/>
      <c r="MAP32" s="265"/>
      <c r="MAQ32" s="265"/>
      <c r="MAR32" s="265"/>
      <c r="MAS32" s="265"/>
      <c r="MAT32" s="265"/>
      <c r="MAU32" s="265"/>
      <c r="MAV32" s="265"/>
      <c r="MAW32" s="265"/>
      <c r="MAX32" s="265"/>
      <c r="MAY32" s="265"/>
      <c r="MAZ32" s="265"/>
      <c r="MBA32" s="265"/>
      <c r="MBB32" s="265"/>
      <c r="MBC32" s="265"/>
      <c r="MBD32" s="265"/>
      <c r="MBE32" s="265"/>
      <c r="MBF32" s="265"/>
      <c r="MBG32" s="265"/>
      <c r="MBH32" s="265"/>
      <c r="MBI32" s="265"/>
      <c r="MBJ32" s="265"/>
      <c r="MBK32" s="265"/>
      <c r="MBL32" s="265"/>
      <c r="MBM32" s="265"/>
      <c r="MBN32" s="265"/>
      <c r="MBO32" s="265"/>
      <c r="MBP32" s="265"/>
      <c r="MBQ32" s="265"/>
      <c r="MBR32" s="265"/>
      <c r="MBS32" s="265"/>
      <c r="MBT32" s="265"/>
      <c r="MBU32" s="265"/>
      <c r="MBV32" s="265"/>
      <c r="MBW32" s="265"/>
      <c r="MBX32" s="265"/>
      <c r="MBY32" s="265"/>
      <c r="MBZ32" s="265"/>
      <c r="MCA32" s="265"/>
      <c r="MCB32" s="265"/>
      <c r="MCC32" s="265"/>
      <c r="MCD32" s="265"/>
      <c r="MCE32" s="265"/>
      <c r="MCF32" s="265"/>
      <c r="MCG32" s="265"/>
      <c r="MCH32" s="265"/>
      <c r="MCI32" s="265"/>
      <c r="MCJ32" s="265"/>
      <c r="MCK32" s="265"/>
      <c r="MCL32" s="265"/>
      <c r="MCM32" s="265"/>
      <c r="MCN32" s="265"/>
      <c r="MCO32" s="265"/>
      <c r="MCP32" s="265"/>
      <c r="MCQ32" s="265"/>
      <c r="MCR32" s="265"/>
      <c r="MCS32" s="265"/>
      <c r="MCT32" s="265"/>
      <c r="MCU32" s="265"/>
      <c r="MCV32" s="265"/>
      <c r="MCW32" s="265"/>
      <c r="MCX32" s="265"/>
      <c r="MCY32" s="265"/>
      <c r="MCZ32" s="265"/>
      <c r="MDA32" s="265"/>
      <c r="MDB32" s="265"/>
      <c r="MDC32" s="265"/>
      <c r="MDD32" s="265"/>
      <c r="MDE32" s="265"/>
      <c r="MDF32" s="265"/>
      <c r="MDG32" s="265"/>
      <c r="MDH32" s="265"/>
      <c r="MDI32" s="265"/>
      <c r="MDJ32" s="265"/>
      <c r="MDK32" s="265"/>
      <c r="MDL32" s="265"/>
      <c r="MDM32" s="265"/>
      <c r="MDN32" s="265"/>
      <c r="MDO32" s="265"/>
      <c r="MDP32" s="265"/>
      <c r="MDQ32" s="265"/>
      <c r="MDR32" s="265"/>
      <c r="MDS32" s="265"/>
      <c r="MDT32" s="265"/>
      <c r="MDU32" s="265"/>
      <c r="MDV32" s="265"/>
      <c r="MDW32" s="265"/>
      <c r="MDX32" s="265"/>
      <c r="MDY32" s="265"/>
      <c r="MDZ32" s="265"/>
      <c r="MEA32" s="265"/>
      <c r="MEB32" s="265"/>
      <c r="MEC32" s="265"/>
      <c r="MED32" s="265"/>
      <c r="MEE32" s="265"/>
      <c r="MEF32" s="265"/>
      <c r="MEG32" s="265"/>
      <c r="MEH32" s="265"/>
      <c r="MEI32" s="265"/>
      <c r="MEJ32" s="265"/>
      <c r="MEK32" s="265"/>
      <c r="MEL32" s="265"/>
      <c r="MEM32" s="265"/>
      <c r="MEN32" s="265"/>
      <c r="MEO32" s="265"/>
      <c r="MEP32" s="265"/>
      <c r="MEQ32" s="265"/>
      <c r="MER32" s="265"/>
      <c r="MES32" s="265"/>
      <c r="MET32" s="265"/>
      <c r="MEU32" s="265"/>
      <c r="MEV32" s="265"/>
      <c r="MEW32" s="265"/>
      <c r="MEX32" s="265"/>
      <c r="MEY32" s="265"/>
      <c r="MEZ32" s="265"/>
      <c r="MFA32" s="265"/>
      <c r="MFB32" s="265"/>
      <c r="MFC32" s="265"/>
      <c r="MFD32" s="265"/>
      <c r="MFE32" s="265"/>
      <c r="MFF32" s="265"/>
      <c r="MFG32" s="265"/>
      <c r="MFH32" s="265"/>
      <c r="MFI32" s="265"/>
      <c r="MFJ32" s="265"/>
      <c r="MFK32" s="265"/>
      <c r="MFL32" s="265"/>
      <c r="MFM32" s="265"/>
      <c r="MFN32" s="265"/>
      <c r="MFO32" s="265"/>
      <c r="MFP32" s="265"/>
      <c r="MFQ32" s="265"/>
      <c r="MFR32" s="265"/>
      <c r="MFS32" s="265"/>
      <c r="MFT32" s="265"/>
      <c r="MFU32" s="265"/>
      <c r="MFV32" s="265"/>
      <c r="MFW32" s="265"/>
      <c r="MFX32" s="265"/>
      <c r="MFY32" s="265"/>
      <c r="MFZ32" s="265"/>
      <c r="MGA32" s="265"/>
      <c r="MGB32" s="265"/>
      <c r="MGC32" s="265"/>
      <c r="MGD32" s="265"/>
      <c r="MGE32" s="265"/>
      <c r="MGF32" s="265"/>
      <c r="MGG32" s="265"/>
      <c r="MGH32" s="265"/>
      <c r="MGI32" s="265"/>
      <c r="MGJ32" s="265"/>
      <c r="MGK32" s="265"/>
      <c r="MGL32" s="265"/>
      <c r="MGM32" s="265"/>
      <c r="MGN32" s="265"/>
      <c r="MGO32" s="265"/>
      <c r="MGP32" s="265"/>
      <c r="MGQ32" s="265"/>
      <c r="MGR32" s="265"/>
      <c r="MGS32" s="265"/>
      <c r="MGT32" s="265"/>
      <c r="MGU32" s="265"/>
      <c r="MGV32" s="265"/>
      <c r="MGW32" s="265"/>
      <c r="MGX32" s="265"/>
      <c r="MGY32" s="265"/>
      <c r="MGZ32" s="265"/>
      <c r="MHA32" s="265"/>
      <c r="MHB32" s="265"/>
      <c r="MHC32" s="265"/>
      <c r="MHD32" s="265"/>
      <c r="MHE32" s="265"/>
      <c r="MHF32" s="265"/>
      <c r="MHG32" s="265"/>
      <c r="MHH32" s="265"/>
      <c r="MHI32" s="265"/>
      <c r="MHJ32" s="265"/>
      <c r="MHK32" s="265"/>
      <c r="MHL32" s="265"/>
      <c r="MHM32" s="265"/>
      <c r="MHN32" s="265"/>
      <c r="MHO32" s="265"/>
      <c r="MHP32" s="265"/>
      <c r="MHQ32" s="265"/>
      <c r="MHR32" s="265"/>
      <c r="MHS32" s="265"/>
      <c r="MHT32" s="265"/>
      <c r="MHU32" s="265"/>
      <c r="MHV32" s="265"/>
      <c r="MHW32" s="265"/>
      <c r="MHX32" s="265"/>
      <c r="MHY32" s="265"/>
      <c r="MHZ32" s="265"/>
      <c r="MIA32" s="265"/>
      <c r="MIB32" s="265"/>
      <c r="MIC32" s="265"/>
      <c r="MID32" s="265"/>
      <c r="MIE32" s="265"/>
      <c r="MIF32" s="265"/>
      <c r="MIG32" s="265"/>
      <c r="MIH32" s="265"/>
      <c r="MII32" s="265"/>
      <c r="MIJ32" s="265"/>
      <c r="MIK32" s="265"/>
      <c r="MIL32" s="265"/>
      <c r="MIM32" s="265"/>
      <c r="MIN32" s="265"/>
      <c r="MIO32" s="265"/>
      <c r="MIP32" s="265"/>
      <c r="MIQ32" s="265"/>
      <c r="MIR32" s="265"/>
      <c r="MIS32" s="265"/>
      <c r="MIT32" s="265"/>
      <c r="MIU32" s="265"/>
      <c r="MIV32" s="265"/>
      <c r="MIW32" s="265"/>
      <c r="MIX32" s="265"/>
      <c r="MIY32" s="265"/>
      <c r="MIZ32" s="265"/>
      <c r="MJA32" s="265"/>
      <c r="MJB32" s="265"/>
      <c r="MJC32" s="265"/>
      <c r="MJD32" s="265"/>
      <c r="MJE32" s="265"/>
      <c r="MJF32" s="265"/>
      <c r="MJG32" s="265"/>
      <c r="MJH32" s="265"/>
      <c r="MJI32" s="265"/>
      <c r="MJJ32" s="265"/>
      <c r="MJK32" s="265"/>
      <c r="MJL32" s="265"/>
      <c r="MJM32" s="265"/>
      <c r="MJN32" s="265"/>
      <c r="MJO32" s="265"/>
      <c r="MJP32" s="265"/>
      <c r="MJQ32" s="265"/>
      <c r="MJR32" s="265"/>
      <c r="MJS32" s="265"/>
      <c r="MJT32" s="265"/>
      <c r="MJU32" s="265"/>
      <c r="MJV32" s="265"/>
      <c r="MJW32" s="265"/>
      <c r="MJX32" s="265"/>
      <c r="MJY32" s="265"/>
      <c r="MJZ32" s="265"/>
      <c r="MKA32" s="265"/>
      <c r="MKB32" s="265"/>
      <c r="MKC32" s="265"/>
      <c r="MKD32" s="265"/>
      <c r="MKE32" s="265"/>
      <c r="MKF32" s="265"/>
      <c r="MKG32" s="265"/>
      <c r="MKH32" s="265"/>
      <c r="MKI32" s="265"/>
      <c r="MKJ32" s="265"/>
      <c r="MKK32" s="265"/>
      <c r="MKL32" s="265"/>
      <c r="MKM32" s="265"/>
      <c r="MKN32" s="265"/>
      <c r="MKO32" s="265"/>
      <c r="MKP32" s="265"/>
      <c r="MKQ32" s="265"/>
      <c r="MKR32" s="265"/>
      <c r="MKS32" s="265"/>
      <c r="MKT32" s="265"/>
      <c r="MKU32" s="265"/>
      <c r="MKV32" s="265"/>
      <c r="MKW32" s="265"/>
      <c r="MKX32" s="265"/>
      <c r="MKY32" s="265"/>
      <c r="MKZ32" s="265"/>
      <c r="MLA32" s="265"/>
      <c r="MLB32" s="265"/>
      <c r="MLC32" s="265"/>
      <c r="MLD32" s="265"/>
      <c r="MLE32" s="265"/>
      <c r="MLF32" s="265"/>
      <c r="MLG32" s="265"/>
      <c r="MLH32" s="265"/>
      <c r="MLI32" s="265"/>
      <c r="MLJ32" s="265"/>
      <c r="MLK32" s="265"/>
      <c r="MLL32" s="265"/>
      <c r="MLM32" s="265"/>
      <c r="MLN32" s="265"/>
      <c r="MLO32" s="265"/>
      <c r="MLP32" s="265"/>
      <c r="MLQ32" s="265"/>
      <c r="MLR32" s="265"/>
      <c r="MLS32" s="265"/>
      <c r="MLT32" s="265"/>
      <c r="MLU32" s="265"/>
      <c r="MLV32" s="265"/>
      <c r="MLW32" s="265"/>
      <c r="MLX32" s="265"/>
      <c r="MLY32" s="265"/>
      <c r="MLZ32" s="265"/>
      <c r="MMA32" s="265"/>
      <c r="MMB32" s="265"/>
      <c r="MMC32" s="265"/>
      <c r="MMD32" s="265"/>
      <c r="MME32" s="265"/>
      <c r="MMF32" s="265"/>
      <c r="MMG32" s="265"/>
      <c r="MMH32" s="265"/>
      <c r="MMI32" s="265"/>
      <c r="MMJ32" s="265"/>
      <c r="MMK32" s="265"/>
      <c r="MML32" s="265"/>
      <c r="MMM32" s="265"/>
      <c r="MMN32" s="265"/>
      <c r="MMO32" s="265"/>
      <c r="MMP32" s="265"/>
      <c r="MMQ32" s="265"/>
      <c r="MMR32" s="265"/>
      <c r="MMS32" s="265"/>
      <c r="MMT32" s="265"/>
      <c r="MMU32" s="265"/>
      <c r="MMV32" s="265"/>
      <c r="MMW32" s="265"/>
      <c r="MMX32" s="265"/>
      <c r="MMY32" s="265"/>
      <c r="MMZ32" s="265"/>
      <c r="MNA32" s="265"/>
      <c r="MNB32" s="265"/>
      <c r="MNC32" s="265"/>
      <c r="MND32" s="265"/>
      <c r="MNE32" s="265"/>
      <c r="MNF32" s="265"/>
      <c r="MNG32" s="265"/>
      <c r="MNH32" s="265"/>
      <c r="MNI32" s="265"/>
      <c r="MNJ32" s="265"/>
      <c r="MNK32" s="265"/>
      <c r="MNL32" s="265"/>
      <c r="MNM32" s="265"/>
      <c r="MNN32" s="265"/>
      <c r="MNO32" s="265"/>
      <c r="MNP32" s="265"/>
      <c r="MNQ32" s="265"/>
      <c r="MNR32" s="265"/>
      <c r="MNS32" s="265"/>
      <c r="MNT32" s="265"/>
      <c r="MNU32" s="265"/>
      <c r="MNV32" s="265"/>
      <c r="MNW32" s="265"/>
      <c r="MNX32" s="265"/>
      <c r="MNY32" s="265"/>
      <c r="MNZ32" s="265"/>
      <c r="MOA32" s="265"/>
      <c r="MOB32" s="265"/>
      <c r="MOC32" s="265"/>
      <c r="MOD32" s="265"/>
      <c r="MOE32" s="265"/>
      <c r="MOF32" s="265"/>
      <c r="MOG32" s="265"/>
      <c r="MOH32" s="265"/>
      <c r="MOI32" s="265"/>
      <c r="MOJ32" s="265"/>
      <c r="MOK32" s="265"/>
      <c r="MOL32" s="265"/>
      <c r="MOM32" s="265"/>
      <c r="MON32" s="265"/>
      <c r="MOO32" s="265"/>
      <c r="MOP32" s="265"/>
      <c r="MOQ32" s="265"/>
      <c r="MOR32" s="265"/>
      <c r="MOS32" s="265"/>
      <c r="MOT32" s="265"/>
      <c r="MOU32" s="265"/>
      <c r="MOV32" s="265"/>
      <c r="MOW32" s="265"/>
      <c r="MOX32" s="265"/>
      <c r="MOY32" s="265"/>
      <c r="MOZ32" s="265"/>
      <c r="MPA32" s="265"/>
      <c r="MPB32" s="265"/>
      <c r="MPC32" s="265"/>
      <c r="MPD32" s="265"/>
      <c r="MPE32" s="265"/>
      <c r="MPF32" s="265"/>
      <c r="MPG32" s="265"/>
      <c r="MPH32" s="265"/>
      <c r="MPI32" s="265"/>
      <c r="MPJ32" s="265"/>
      <c r="MPK32" s="265"/>
      <c r="MPL32" s="265"/>
      <c r="MPM32" s="265"/>
      <c r="MPN32" s="265"/>
      <c r="MPO32" s="265"/>
      <c r="MPP32" s="265"/>
      <c r="MPQ32" s="265"/>
      <c r="MPR32" s="265"/>
      <c r="MPS32" s="265"/>
      <c r="MPT32" s="265"/>
      <c r="MPU32" s="265"/>
      <c r="MPV32" s="265"/>
      <c r="MPW32" s="265"/>
      <c r="MPX32" s="265"/>
      <c r="MPY32" s="265"/>
      <c r="MPZ32" s="265"/>
      <c r="MQA32" s="265"/>
      <c r="MQB32" s="265"/>
      <c r="MQC32" s="265"/>
      <c r="MQD32" s="265"/>
      <c r="MQE32" s="265"/>
      <c r="MQF32" s="265"/>
      <c r="MQG32" s="265"/>
      <c r="MQH32" s="265"/>
      <c r="MQI32" s="265"/>
      <c r="MQJ32" s="265"/>
      <c r="MQK32" s="265"/>
      <c r="MQL32" s="265"/>
      <c r="MQM32" s="265"/>
      <c r="MQN32" s="265"/>
      <c r="MQO32" s="265"/>
      <c r="MQP32" s="265"/>
      <c r="MQQ32" s="265"/>
      <c r="MQR32" s="265"/>
      <c r="MQS32" s="265"/>
      <c r="MQT32" s="265"/>
      <c r="MQU32" s="265"/>
      <c r="MQV32" s="265"/>
      <c r="MQW32" s="265"/>
      <c r="MQX32" s="265"/>
      <c r="MQY32" s="265"/>
      <c r="MQZ32" s="265"/>
      <c r="MRA32" s="265"/>
      <c r="MRB32" s="265"/>
      <c r="MRC32" s="265"/>
      <c r="MRD32" s="265"/>
      <c r="MRE32" s="265"/>
      <c r="MRF32" s="265"/>
      <c r="MRG32" s="265"/>
      <c r="MRH32" s="265"/>
      <c r="MRI32" s="265"/>
      <c r="MRJ32" s="265"/>
      <c r="MRK32" s="265"/>
      <c r="MRL32" s="265"/>
      <c r="MRM32" s="265"/>
      <c r="MRN32" s="265"/>
      <c r="MRO32" s="265"/>
      <c r="MRP32" s="265"/>
      <c r="MRQ32" s="265"/>
      <c r="MRR32" s="265"/>
      <c r="MRS32" s="265"/>
      <c r="MRT32" s="265"/>
      <c r="MRU32" s="265"/>
      <c r="MRV32" s="265"/>
      <c r="MRW32" s="265"/>
      <c r="MRX32" s="265"/>
      <c r="MRY32" s="265"/>
      <c r="MRZ32" s="265"/>
      <c r="MSA32" s="265"/>
      <c r="MSB32" s="265"/>
      <c r="MSC32" s="265"/>
      <c r="MSD32" s="265"/>
      <c r="MSE32" s="265"/>
      <c r="MSF32" s="265"/>
      <c r="MSG32" s="265"/>
      <c r="MSH32" s="265"/>
      <c r="MSI32" s="265"/>
      <c r="MSJ32" s="265"/>
      <c r="MSK32" s="265"/>
      <c r="MSL32" s="265"/>
      <c r="MSM32" s="265"/>
      <c r="MSN32" s="265"/>
      <c r="MSO32" s="265"/>
      <c r="MSP32" s="265"/>
      <c r="MSQ32" s="265"/>
      <c r="MSR32" s="265"/>
      <c r="MSS32" s="265"/>
      <c r="MST32" s="265"/>
      <c r="MSU32" s="265"/>
      <c r="MSV32" s="265"/>
      <c r="MSW32" s="265"/>
      <c r="MSX32" s="265"/>
      <c r="MSY32" s="265"/>
      <c r="MSZ32" s="265"/>
      <c r="MTA32" s="265"/>
      <c r="MTB32" s="265"/>
      <c r="MTC32" s="265"/>
      <c r="MTD32" s="265"/>
      <c r="MTE32" s="265"/>
      <c r="MTF32" s="265"/>
      <c r="MTG32" s="265"/>
      <c r="MTH32" s="265"/>
      <c r="MTI32" s="265"/>
      <c r="MTJ32" s="265"/>
      <c r="MTK32" s="265"/>
      <c r="MTL32" s="265"/>
      <c r="MTM32" s="265"/>
      <c r="MTN32" s="265"/>
      <c r="MTO32" s="265"/>
      <c r="MTP32" s="265"/>
      <c r="MTQ32" s="265"/>
      <c r="MTR32" s="265"/>
      <c r="MTS32" s="265"/>
      <c r="MTT32" s="265"/>
      <c r="MTU32" s="265"/>
      <c r="MTV32" s="265"/>
      <c r="MTW32" s="265"/>
      <c r="MTX32" s="265"/>
      <c r="MTY32" s="265"/>
      <c r="MTZ32" s="265"/>
      <c r="MUA32" s="265"/>
      <c r="MUB32" s="265"/>
      <c r="MUC32" s="265"/>
      <c r="MUD32" s="265"/>
      <c r="MUE32" s="265"/>
      <c r="MUF32" s="265"/>
      <c r="MUG32" s="265"/>
      <c r="MUH32" s="265"/>
      <c r="MUI32" s="265"/>
      <c r="MUJ32" s="265"/>
      <c r="MUK32" s="265"/>
      <c r="MUL32" s="265"/>
      <c r="MUM32" s="265"/>
      <c r="MUN32" s="265"/>
      <c r="MUO32" s="265"/>
      <c r="MUP32" s="265"/>
      <c r="MUQ32" s="265"/>
      <c r="MUR32" s="265"/>
      <c r="MUS32" s="265"/>
      <c r="MUT32" s="265"/>
      <c r="MUU32" s="265"/>
      <c r="MUV32" s="265"/>
      <c r="MUW32" s="265"/>
      <c r="MUX32" s="265"/>
      <c r="MUY32" s="265"/>
      <c r="MUZ32" s="265"/>
      <c r="MVA32" s="265"/>
      <c r="MVB32" s="265"/>
      <c r="MVC32" s="265"/>
      <c r="MVD32" s="265"/>
      <c r="MVE32" s="265"/>
      <c r="MVF32" s="265"/>
      <c r="MVG32" s="265"/>
      <c r="MVH32" s="265"/>
      <c r="MVI32" s="265"/>
      <c r="MVJ32" s="265"/>
      <c r="MVK32" s="265"/>
      <c r="MVL32" s="265"/>
      <c r="MVM32" s="265"/>
      <c r="MVN32" s="265"/>
      <c r="MVO32" s="265"/>
      <c r="MVP32" s="265"/>
      <c r="MVQ32" s="265"/>
      <c r="MVR32" s="265"/>
      <c r="MVS32" s="265"/>
      <c r="MVT32" s="265"/>
      <c r="MVU32" s="265"/>
      <c r="MVV32" s="265"/>
      <c r="MVW32" s="265"/>
      <c r="MVX32" s="265"/>
      <c r="MVY32" s="265"/>
      <c r="MVZ32" s="265"/>
      <c r="MWA32" s="265"/>
      <c r="MWB32" s="265"/>
      <c r="MWC32" s="265"/>
      <c r="MWD32" s="265"/>
      <c r="MWE32" s="265"/>
      <c r="MWF32" s="265"/>
      <c r="MWG32" s="265"/>
      <c r="MWH32" s="265"/>
      <c r="MWI32" s="265"/>
      <c r="MWJ32" s="265"/>
      <c r="MWK32" s="265"/>
      <c r="MWL32" s="265"/>
      <c r="MWM32" s="265"/>
      <c r="MWN32" s="265"/>
      <c r="MWO32" s="265"/>
      <c r="MWP32" s="265"/>
      <c r="MWQ32" s="265"/>
      <c r="MWR32" s="265"/>
      <c r="MWS32" s="265"/>
      <c r="MWT32" s="265"/>
      <c r="MWU32" s="265"/>
      <c r="MWV32" s="265"/>
      <c r="MWW32" s="265"/>
      <c r="MWX32" s="265"/>
      <c r="MWY32" s="265"/>
      <c r="MWZ32" s="265"/>
      <c r="MXA32" s="265"/>
      <c r="MXB32" s="265"/>
      <c r="MXC32" s="265"/>
      <c r="MXD32" s="265"/>
      <c r="MXE32" s="265"/>
      <c r="MXF32" s="265"/>
      <c r="MXG32" s="265"/>
      <c r="MXH32" s="265"/>
      <c r="MXI32" s="265"/>
      <c r="MXJ32" s="265"/>
      <c r="MXK32" s="265"/>
      <c r="MXL32" s="265"/>
      <c r="MXM32" s="265"/>
      <c r="MXN32" s="265"/>
      <c r="MXO32" s="265"/>
      <c r="MXP32" s="265"/>
      <c r="MXQ32" s="265"/>
      <c r="MXR32" s="265"/>
      <c r="MXS32" s="265"/>
      <c r="MXT32" s="265"/>
      <c r="MXU32" s="265"/>
      <c r="MXV32" s="265"/>
      <c r="MXW32" s="265"/>
      <c r="MXX32" s="265"/>
      <c r="MXY32" s="265"/>
      <c r="MXZ32" s="265"/>
      <c r="MYA32" s="265"/>
      <c r="MYB32" s="265"/>
      <c r="MYC32" s="265"/>
      <c r="MYD32" s="265"/>
      <c r="MYE32" s="265"/>
      <c r="MYF32" s="265"/>
      <c r="MYG32" s="265"/>
      <c r="MYH32" s="265"/>
      <c r="MYI32" s="265"/>
      <c r="MYJ32" s="265"/>
      <c r="MYK32" s="265"/>
      <c r="MYL32" s="265"/>
      <c r="MYM32" s="265"/>
      <c r="MYN32" s="265"/>
      <c r="MYO32" s="265"/>
      <c r="MYP32" s="265"/>
      <c r="MYQ32" s="265"/>
      <c r="MYR32" s="265"/>
      <c r="MYS32" s="265"/>
      <c r="MYT32" s="265"/>
      <c r="MYU32" s="265"/>
      <c r="MYV32" s="265"/>
      <c r="MYW32" s="265"/>
      <c r="MYX32" s="265"/>
      <c r="MYY32" s="265"/>
      <c r="MYZ32" s="265"/>
      <c r="MZA32" s="265"/>
      <c r="MZB32" s="265"/>
      <c r="MZC32" s="265"/>
      <c r="MZD32" s="265"/>
      <c r="MZE32" s="265"/>
      <c r="MZF32" s="265"/>
      <c r="MZG32" s="265"/>
      <c r="MZH32" s="265"/>
      <c r="MZI32" s="265"/>
      <c r="MZJ32" s="265"/>
      <c r="MZK32" s="265"/>
      <c r="MZL32" s="265"/>
      <c r="MZM32" s="265"/>
      <c r="MZN32" s="265"/>
      <c r="MZO32" s="265"/>
      <c r="MZP32" s="265"/>
      <c r="MZQ32" s="265"/>
      <c r="MZR32" s="265"/>
      <c r="MZS32" s="265"/>
      <c r="MZT32" s="265"/>
      <c r="MZU32" s="265"/>
      <c r="MZV32" s="265"/>
      <c r="MZW32" s="265"/>
      <c r="MZX32" s="265"/>
      <c r="MZY32" s="265"/>
      <c r="MZZ32" s="265"/>
      <c r="NAA32" s="265"/>
      <c r="NAB32" s="265"/>
      <c r="NAC32" s="265"/>
      <c r="NAD32" s="265"/>
      <c r="NAE32" s="265"/>
      <c r="NAF32" s="265"/>
      <c r="NAG32" s="265"/>
      <c r="NAH32" s="265"/>
      <c r="NAI32" s="265"/>
      <c r="NAJ32" s="265"/>
      <c r="NAK32" s="265"/>
      <c r="NAL32" s="265"/>
      <c r="NAM32" s="265"/>
      <c r="NAN32" s="265"/>
      <c r="NAO32" s="265"/>
      <c r="NAP32" s="265"/>
      <c r="NAQ32" s="265"/>
      <c r="NAR32" s="265"/>
      <c r="NAS32" s="265"/>
      <c r="NAT32" s="265"/>
      <c r="NAU32" s="265"/>
      <c r="NAV32" s="265"/>
      <c r="NAW32" s="265"/>
      <c r="NAX32" s="265"/>
      <c r="NAY32" s="265"/>
      <c r="NAZ32" s="265"/>
      <c r="NBA32" s="265"/>
      <c r="NBB32" s="265"/>
      <c r="NBC32" s="265"/>
      <c r="NBD32" s="265"/>
      <c r="NBE32" s="265"/>
      <c r="NBF32" s="265"/>
      <c r="NBG32" s="265"/>
      <c r="NBH32" s="265"/>
      <c r="NBI32" s="265"/>
      <c r="NBJ32" s="265"/>
      <c r="NBK32" s="265"/>
      <c r="NBL32" s="265"/>
      <c r="NBM32" s="265"/>
      <c r="NBN32" s="265"/>
      <c r="NBO32" s="265"/>
      <c r="NBP32" s="265"/>
      <c r="NBQ32" s="265"/>
      <c r="NBR32" s="265"/>
      <c r="NBS32" s="265"/>
      <c r="NBT32" s="265"/>
      <c r="NBU32" s="265"/>
      <c r="NBV32" s="265"/>
      <c r="NBW32" s="265"/>
      <c r="NBX32" s="265"/>
      <c r="NBY32" s="265"/>
      <c r="NBZ32" s="265"/>
      <c r="NCA32" s="265"/>
      <c r="NCB32" s="265"/>
      <c r="NCC32" s="265"/>
      <c r="NCD32" s="265"/>
      <c r="NCE32" s="265"/>
      <c r="NCF32" s="265"/>
      <c r="NCG32" s="265"/>
      <c r="NCH32" s="265"/>
      <c r="NCI32" s="265"/>
      <c r="NCJ32" s="265"/>
      <c r="NCK32" s="265"/>
      <c r="NCL32" s="265"/>
      <c r="NCM32" s="265"/>
      <c r="NCN32" s="265"/>
      <c r="NCO32" s="265"/>
      <c r="NCP32" s="265"/>
      <c r="NCQ32" s="265"/>
      <c r="NCR32" s="265"/>
      <c r="NCS32" s="265"/>
      <c r="NCT32" s="265"/>
      <c r="NCU32" s="265"/>
      <c r="NCV32" s="265"/>
      <c r="NCW32" s="265"/>
      <c r="NCX32" s="265"/>
      <c r="NCY32" s="265"/>
      <c r="NCZ32" s="265"/>
      <c r="NDA32" s="265"/>
      <c r="NDB32" s="265"/>
      <c r="NDC32" s="265"/>
      <c r="NDD32" s="265"/>
      <c r="NDE32" s="265"/>
      <c r="NDF32" s="265"/>
      <c r="NDG32" s="265"/>
      <c r="NDH32" s="265"/>
      <c r="NDI32" s="265"/>
      <c r="NDJ32" s="265"/>
      <c r="NDK32" s="265"/>
      <c r="NDL32" s="265"/>
      <c r="NDM32" s="265"/>
      <c r="NDN32" s="265"/>
      <c r="NDO32" s="265"/>
      <c r="NDP32" s="265"/>
      <c r="NDQ32" s="265"/>
      <c r="NDR32" s="265"/>
      <c r="NDS32" s="265"/>
      <c r="NDT32" s="265"/>
      <c r="NDU32" s="265"/>
      <c r="NDV32" s="265"/>
      <c r="NDW32" s="265"/>
      <c r="NDX32" s="265"/>
      <c r="NDY32" s="265"/>
      <c r="NDZ32" s="265"/>
      <c r="NEA32" s="265"/>
      <c r="NEB32" s="265"/>
      <c r="NEC32" s="265"/>
      <c r="NED32" s="265"/>
      <c r="NEE32" s="265"/>
      <c r="NEF32" s="265"/>
      <c r="NEG32" s="265"/>
      <c r="NEH32" s="265"/>
      <c r="NEI32" s="265"/>
      <c r="NEJ32" s="265"/>
      <c r="NEK32" s="265"/>
      <c r="NEL32" s="265"/>
      <c r="NEM32" s="265"/>
      <c r="NEN32" s="265"/>
      <c r="NEO32" s="265"/>
      <c r="NEP32" s="265"/>
      <c r="NEQ32" s="265"/>
      <c r="NER32" s="265"/>
      <c r="NES32" s="265"/>
      <c r="NET32" s="265"/>
      <c r="NEU32" s="265"/>
      <c r="NEV32" s="265"/>
      <c r="NEW32" s="265"/>
      <c r="NEX32" s="265"/>
      <c r="NEY32" s="265"/>
      <c r="NEZ32" s="265"/>
      <c r="NFA32" s="265"/>
      <c r="NFB32" s="265"/>
      <c r="NFC32" s="265"/>
      <c r="NFD32" s="265"/>
      <c r="NFE32" s="265"/>
      <c r="NFF32" s="265"/>
      <c r="NFG32" s="265"/>
      <c r="NFH32" s="265"/>
      <c r="NFI32" s="265"/>
      <c r="NFJ32" s="265"/>
      <c r="NFK32" s="265"/>
      <c r="NFL32" s="265"/>
      <c r="NFM32" s="265"/>
      <c r="NFN32" s="265"/>
      <c r="NFO32" s="265"/>
      <c r="NFP32" s="265"/>
      <c r="NFQ32" s="265"/>
      <c r="NFR32" s="265"/>
      <c r="NFS32" s="265"/>
      <c r="NFT32" s="265"/>
      <c r="NFU32" s="265"/>
      <c r="NFV32" s="265"/>
      <c r="NFW32" s="265"/>
      <c r="NFX32" s="265"/>
      <c r="NFY32" s="265"/>
      <c r="NFZ32" s="265"/>
      <c r="NGA32" s="265"/>
      <c r="NGB32" s="265"/>
      <c r="NGC32" s="265"/>
      <c r="NGD32" s="265"/>
      <c r="NGE32" s="265"/>
      <c r="NGF32" s="265"/>
      <c r="NGG32" s="265"/>
      <c r="NGH32" s="265"/>
      <c r="NGI32" s="265"/>
      <c r="NGJ32" s="265"/>
      <c r="NGK32" s="265"/>
      <c r="NGL32" s="265"/>
      <c r="NGM32" s="265"/>
      <c r="NGN32" s="265"/>
      <c r="NGO32" s="265"/>
      <c r="NGP32" s="265"/>
      <c r="NGQ32" s="265"/>
      <c r="NGR32" s="265"/>
      <c r="NGS32" s="265"/>
      <c r="NGT32" s="265"/>
      <c r="NGU32" s="265"/>
      <c r="NGV32" s="265"/>
      <c r="NGW32" s="265"/>
      <c r="NGX32" s="265"/>
      <c r="NGY32" s="265"/>
      <c r="NGZ32" s="265"/>
      <c r="NHA32" s="265"/>
      <c r="NHB32" s="265"/>
      <c r="NHC32" s="265"/>
      <c r="NHD32" s="265"/>
      <c r="NHE32" s="265"/>
      <c r="NHF32" s="265"/>
      <c r="NHG32" s="265"/>
      <c r="NHH32" s="265"/>
      <c r="NHI32" s="265"/>
      <c r="NHJ32" s="265"/>
      <c r="NHK32" s="265"/>
      <c r="NHL32" s="265"/>
      <c r="NHM32" s="265"/>
      <c r="NHN32" s="265"/>
      <c r="NHO32" s="265"/>
      <c r="NHP32" s="265"/>
      <c r="NHQ32" s="265"/>
      <c r="NHR32" s="265"/>
      <c r="NHS32" s="265"/>
      <c r="NHT32" s="265"/>
      <c r="NHU32" s="265"/>
      <c r="NHV32" s="265"/>
      <c r="NHW32" s="265"/>
      <c r="NHX32" s="265"/>
      <c r="NHY32" s="265"/>
      <c r="NHZ32" s="265"/>
      <c r="NIA32" s="265"/>
      <c r="NIB32" s="265"/>
      <c r="NIC32" s="265"/>
      <c r="NID32" s="265"/>
      <c r="NIE32" s="265"/>
      <c r="NIF32" s="265"/>
      <c r="NIG32" s="265"/>
      <c r="NIH32" s="265"/>
      <c r="NII32" s="265"/>
      <c r="NIJ32" s="265"/>
      <c r="NIK32" s="265"/>
      <c r="NIL32" s="265"/>
      <c r="NIM32" s="265"/>
      <c r="NIN32" s="265"/>
      <c r="NIO32" s="265"/>
      <c r="NIP32" s="265"/>
      <c r="NIQ32" s="265"/>
      <c r="NIR32" s="265"/>
      <c r="NIS32" s="265"/>
      <c r="NIT32" s="265"/>
      <c r="NIU32" s="265"/>
      <c r="NIV32" s="265"/>
      <c r="NIW32" s="265"/>
      <c r="NIX32" s="265"/>
      <c r="NIY32" s="265"/>
      <c r="NIZ32" s="265"/>
      <c r="NJA32" s="265"/>
      <c r="NJB32" s="265"/>
      <c r="NJC32" s="265"/>
      <c r="NJD32" s="265"/>
      <c r="NJE32" s="265"/>
      <c r="NJF32" s="265"/>
      <c r="NJG32" s="265"/>
      <c r="NJH32" s="265"/>
      <c r="NJI32" s="265"/>
      <c r="NJJ32" s="265"/>
      <c r="NJK32" s="265"/>
      <c r="NJL32" s="265"/>
      <c r="NJM32" s="265"/>
      <c r="NJN32" s="265"/>
      <c r="NJO32" s="265"/>
      <c r="NJP32" s="265"/>
      <c r="NJQ32" s="265"/>
      <c r="NJR32" s="265"/>
      <c r="NJS32" s="265"/>
      <c r="NJT32" s="265"/>
      <c r="NJU32" s="265"/>
      <c r="NJV32" s="265"/>
      <c r="NJW32" s="265"/>
      <c r="NJX32" s="265"/>
      <c r="NJY32" s="265"/>
      <c r="NJZ32" s="265"/>
      <c r="NKA32" s="265"/>
      <c r="NKB32" s="265"/>
      <c r="NKC32" s="265"/>
      <c r="NKD32" s="265"/>
      <c r="NKE32" s="265"/>
      <c r="NKF32" s="265"/>
      <c r="NKG32" s="265"/>
      <c r="NKH32" s="265"/>
      <c r="NKI32" s="265"/>
      <c r="NKJ32" s="265"/>
      <c r="NKK32" s="265"/>
      <c r="NKL32" s="265"/>
      <c r="NKM32" s="265"/>
      <c r="NKN32" s="265"/>
      <c r="NKO32" s="265"/>
      <c r="NKP32" s="265"/>
      <c r="NKQ32" s="265"/>
      <c r="NKR32" s="265"/>
      <c r="NKS32" s="265"/>
      <c r="NKT32" s="265"/>
      <c r="NKU32" s="265"/>
      <c r="NKV32" s="265"/>
      <c r="NKW32" s="265"/>
      <c r="NKX32" s="265"/>
      <c r="NKY32" s="265"/>
      <c r="NKZ32" s="265"/>
      <c r="NLA32" s="265"/>
      <c r="NLB32" s="265"/>
      <c r="NLC32" s="265"/>
      <c r="NLD32" s="265"/>
      <c r="NLE32" s="265"/>
      <c r="NLF32" s="265"/>
      <c r="NLG32" s="265"/>
      <c r="NLH32" s="265"/>
      <c r="NLI32" s="265"/>
      <c r="NLJ32" s="265"/>
      <c r="NLK32" s="265"/>
      <c r="NLL32" s="265"/>
      <c r="NLM32" s="265"/>
      <c r="NLN32" s="265"/>
      <c r="NLO32" s="265"/>
      <c r="NLP32" s="265"/>
      <c r="NLQ32" s="265"/>
      <c r="NLR32" s="265"/>
      <c r="NLS32" s="265"/>
      <c r="NLT32" s="265"/>
      <c r="NLU32" s="265"/>
      <c r="NLV32" s="265"/>
      <c r="NLW32" s="265"/>
      <c r="NLX32" s="265"/>
      <c r="NLY32" s="265"/>
      <c r="NLZ32" s="265"/>
      <c r="NMA32" s="265"/>
      <c r="NMB32" s="265"/>
      <c r="NMC32" s="265"/>
      <c r="NMD32" s="265"/>
      <c r="NME32" s="265"/>
      <c r="NMF32" s="265"/>
      <c r="NMG32" s="265"/>
      <c r="NMH32" s="265"/>
      <c r="NMI32" s="265"/>
      <c r="NMJ32" s="265"/>
      <c r="NMK32" s="265"/>
      <c r="NML32" s="265"/>
      <c r="NMM32" s="265"/>
      <c r="NMN32" s="265"/>
      <c r="NMO32" s="265"/>
      <c r="NMP32" s="265"/>
      <c r="NMQ32" s="265"/>
      <c r="NMR32" s="265"/>
      <c r="NMS32" s="265"/>
      <c r="NMT32" s="265"/>
      <c r="NMU32" s="265"/>
      <c r="NMV32" s="265"/>
      <c r="NMW32" s="265"/>
      <c r="NMX32" s="265"/>
      <c r="NMY32" s="265"/>
      <c r="NMZ32" s="265"/>
      <c r="NNA32" s="265"/>
      <c r="NNB32" s="265"/>
      <c r="NNC32" s="265"/>
      <c r="NND32" s="265"/>
      <c r="NNE32" s="265"/>
      <c r="NNF32" s="265"/>
      <c r="NNG32" s="265"/>
      <c r="NNH32" s="265"/>
      <c r="NNI32" s="265"/>
      <c r="NNJ32" s="265"/>
      <c r="NNK32" s="265"/>
      <c r="NNL32" s="265"/>
      <c r="NNM32" s="265"/>
      <c r="NNN32" s="265"/>
      <c r="NNO32" s="265"/>
      <c r="NNP32" s="265"/>
      <c r="NNQ32" s="265"/>
      <c r="NNR32" s="265"/>
      <c r="NNS32" s="265"/>
      <c r="NNT32" s="265"/>
      <c r="NNU32" s="265"/>
      <c r="NNV32" s="265"/>
      <c r="NNW32" s="265"/>
      <c r="NNX32" s="265"/>
      <c r="NNY32" s="265"/>
      <c r="NNZ32" s="265"/>
      <c r="NOA32" s="265"/>
      <c r="NOB32" s="265"/>
      <c r="NOC32" s="265"/>
      <c r="NOD32" s="265"/>
      <c r="NOE32" s="265"/>
      <c r="NOF32" s="265"/>
      <c r="NOG32" s="265"/>
      <c r="NOH32" s="265"/>
      <c r="NOI32" s="265"/>
      <c r="NOJ32" s="265"/>
      <c r="NOK32" s="265"/>
      <c r="NOL32" s="265"/>
      <c r="NOM32" s="265"/>
      <c r="NON32" s="265"/>
      <c r="NOO32" s="265"/>
      <c r="NOP32" s="265"/>
      <c r="NOQ32" s="265"/>
      <c r="NOR32" s="265"/>
      <c r="NOS32" s="265"/>
      <c r="NOT32" s="265"/>
      <c r="NOU32" s="265"/>
      <c r="NOV32" s="265"/>
      <c r="NOW32" s="265"/>
      <c r="NOX32" s="265"/>
      <c r="NOY32" s="265"/>
      <c r="NOZ32" s="265"/>
      <c r="NPA32" s="265"/>
      <c r="NPB32" s="265"/>
      <c r="NPC32" s="265"/>
      <c r="NPD32" s="265"/>
      <c r="NPE32" s="265"/>
      <c r="NPF32" s="265"/>
      <c r="NPG32" s="265"/>
      <c r="NPH32" s="265"/>
      <c r="NPI32" s="265"/>
      <c r="NPJ32" s="265"/>
      <c r="NPK32" s="265"/>
      <c r="NPL32" s="265"/>
      <c r="NPM32" s="265"/>
      <c r="NPN32" s="265"/>
      <c r="NPO32" s="265"/>
      <c r="NPP32" s="265"/>
      <c r="NPQ32" s="265"/>
      <c r="NPR32" s="265"/>
      <c r="NPS32" s="265"/>
      <c r="NPT32" s="265"/>
      <c r="NPU32" s="265"/>
      <c r="NPV32" s="265"/>
      <c r="NPW32" s="265"/>
      <c r="NPX32" s="265"/>
      <c r="NPY32" s="265"/>
      <c r="NPZ32" s="265"/>
      <c r="NQA32" s="265"/>
      <c r="NQB32" s="265"/>
      <c r="NQC32" s="265"/>
      <c r="NQD32" s="265"/>
      <c r="NQE32" s="265"/>
      <c r="NQF32" s="265"/>
      <c r="NQG32" s="265"/>
      <c r="NQH32" s="265"/>
      <c r="NQI32" s="265"/>
      <c r="NQJ32" s="265"/>
      <c r="NQK32" s="265"/>
      <c r="NQL32" s="265"/>
      <c r="NQM32" s="265"/>
      <c r="NQN32" s="265"/>
      <c r="NQO32" s="265"/>
      <c r="NQP32" s="265"/>
      <c r="NQQ32" s="265"/>
      <c r="NQR32" s="265"/>
      <c r="NQS32" s="265"/>
      <c r="NQT32" s="265"/>
      <c r="NQU32" s="265"/>
      <c r="NQV32" s="265"/>
      <c r="NQW32" s="265"/>
      <c r="NQX32" s="265"/>
      <c r="NQY32" s="265"/>
      <c r="NQZ32" s="265"/>
      <c r="NRA32" s="265"/>
      <c r="NRB32" s="265"/>
      <c r="NRC32" s="265"/>
      <c r="NRD32" s="265"/>
      <c r="NRE32" s="265"/>
      <c r="NRF32" s="265"/>
      <c r="NRG32" s="265"/>
      <c r="NRH32" s="265"/>
      <c r="NRI32" s="265"/>
      <c r="NRJ32" s="265"/>
      <c r="NRK32" s="265"/>
      <c r="NRL32" s="265"/>
      <c r="NRM32" s="265"/>
      <c r="NRN32" s="265"/>
      <c r="NRO32" s="265"/>
      <c r="NRP32" s="265"/>
      <c r="NRQ32" s="265"/>
      <c r="NRR32" s="265"/>
      <c r="NRS32" s="265"/>
      <c r="NRT32" s="265"/>
      <c r="NRU32" s="265"/>
      <c r="NRV32" s="265"/>
      <c r="NRW32" s="265"/>
      <c r="NRX32" s="265"/>
      <c r="NRY32" s="265"/>
      <c r="NRZ32" s="265"/>
      <c r="NSA32" s="265"/>
      <c r="NSB32" s="265"/>
      <c r="NSC32" s="265"/>
      <c r="NSD32" s="265"/>
      <c r="NSE32" s="265"/>
      <c r="NSF32" s="265"/>
      <c r="NSG32" s="265"/>
      <c r="NSH32" s="265"/>
      <c r="NSI32" s="265"/>
      <c r="NSJ32" s="265"/>
      <c r="NSK32" s="265"/>
      <c r="NSL32" s="265"/>
      <c r="NSM32" s="265"/>
      <c r="NSN32" s="265"/>
      <c r="NSO32" s="265"/>
      <c r="NSP32" s="265"/>
      <c r="NSQ32" s="265"/>
      <c r="NSR32" s="265"/>
      <c r="NSS32" s="265"/>
      <c r="NST32" s="265"/>
      <c r="NSU32" s="265"/>
      <c r="NSV32" s="265"/>
      <c r="NSW32" s="265"/>
      <c r="NSX32" s="265"/>
      <c r="NSY32" s="265"/>
      <c r="NSZ32" s="265"/>
      <c r="NTA32" s="265"/>
      <c r="NTB32" s="265"/>
      <c r="NTC32" s="265"/>
      <c r="NTD32" s="265"/>
      <c r="NTE32" s="265"/>
      <c r="NTF32" s="265"/>
      <c r="NTG32" s="265"/>
      <c r="NTH32" s="265"/>
      <c r="NTI32" s="265"/>
      <c r="NTJ32" s="265"/>
      <c r="NTK32" s="265"/>
      <c r="NTL32" s="265"/>
      <c r="NTM32" s="265"/>
      <c r="NTN32" s="265"/>
      <c r="NTO32" s="265"/>
      <c r="NTP32" s="265"/>
      <c r="NTQ32" s="265"/>
      <c r="NTR32" s="265"/>
      <c r="NTS32" s="265"/>
      <c r="NTT32" s="265"/>
      <c r="NTU32" s="265"/>
      <c r="NTV32" s="265"/>
      <c r="NTW32" s="265"/>
      <c r="NTX32" s="265"/>
      <c r="NTY32" s="265"/>
      <c r="NTZ32" s="265"/>
      <c r="NUA32" s="265"/>
      <c r="NUB32" s="265"/>
      <c r="NUC32" s="265"/>
      <c r="NUD32" s="265"/>
      <c r="NUE32" s="265"/>
      <c r="NUF32" s="265"/>
      <c r="NUG32" s="265"/>
      <c r="NUH32" s="265"/>
      <c r="NUI32" s="265"/>
      <c r="NUJ32" s="265"/>
      <c r="NUK32" s="265"/>
      <c r="NUL32" s="265"/>
      <c r="NUM32" s="265"/>
      <c r="NUN32" s="265"/>
      <c r="NUO32" s="265"/>
      <c r="NUP32" s="265"/>
      <c r="NUQ32" s="265"/>
      <c r="NUR32" s="265"/>
      <c r="NUS32" s="265"/>
      <c r="NUT32" s="265"/>
      <c r="NUU32" s="265"/>
      <c r="NUV32" s="265"/>
      <c r="NUW32" s="265"/>
      <c r="NUX32" s="265"/>
      <c r="NUY32" s="265"/>
      <c r="NUZ32" s="265"/>
      <c r="NVA32" s="265"/>
      <c r="NVB32" s="265"/>
      <c r="NVC32" s="265"/>
      <c r="NVD32" s="265"/>
      <c r="NVE32" s="265"/>
      <c r="NVF32" s="265"/>
      <c r="NVG32" s="265"/>
      <c r="NVH32" s="265"/>
      <c r="NVI32" s="265"/>
      <c r="NVJ32" s="265"/>
      <c r="NVK32" s="265"/>
      <c r="NVL32" s="265"/>
      <c r="NVM32" s="265"/>
      <c r="NVN32" s="265"/>
      <c r="NVO32" s="265"/>
      <c r="NVP32" s="265"/>
      <c r="NVQ32" s="265"/>
      <c r="NVR32" s="265"/>
      <c r="NVS32" s="265"/>
      <c r="NVT32" s="265"/>
      <c r="NVU32" s="265"/>
      <c r="NVV32" s="265"/>
      <c r="NVW32" s="265"/>
      <c r="NVX32" s="265"/>
      <c r="NVY32" s="265"/>
      <c r="NVZ32" s="265"/>
      <c r="NWA32" s="265"/>
      <c r="NWB32" s="265"/>
      <c r="NWC32" s="265"/>
      <c r="NWD32" s="265"/>
      <c r="NWE32" s="265"/>
      <c r="NWF32" s="265"/>
      <c r="NWG32" s="265"/>
      <c r="NWH32" s="265"/>
      <c r="NWI32" s="265"/>
      <c r="NWJ32" s="265"/>
      <c r="NWK32" s="265"/>
      <c r="NWL32" s="265"/>
      <c r="NWM32" s="265"/>
      <c r="NWN32" s="265"/>
      <c r="NWO32" s="265"/>
      <c r="NWP32" s="265"/>
      <c r="NWQ32" s="265"/>
      <c r="NWR32" s="265"/>
      <c r="NWS32" s="265"/>
      <c r="NWT32" s="265"/>
      <c r="NWU32" s="265"/>
      <c r="NWV32" s="265"/>
      <c r="NWW32" s="265"/>
      <c r="NWX32" s="265"/>
      <c r="NWY32" s="265"/>
      <c r="NWZ32" s="265"/>
      <c r="NXA32" s="265"/>
      <c r="NXB32" s="265"/>
      <c r="NXC32" s="265"/>
      <c r="NXD32" s="265"/>
      <c r="NXE32" s="265"/>
      <c r="NXF32" s="265"/>
      <c r="NXG32" s="265"/>
      <c r="NXH32" s="265"/>
      <c r="NXI32" s="265"/>
      <c r="NXJ32" s="265"/>
      <c r="NXK32" s="265"/>
      <c r="NXL32" s="265"/>
      <c r="NXM32" s="265"/>
      <c r="NXN32" s="265"/>
      <c r="NXO32" s="265"/>
      <c r="NXP32" s="265"/>
      <c r="NXQ32" s="265"/>
      <c r="NXR32" s="265"/>
      <c r="NXS32" s="265"/>
      <c r="NXT32" s="265"/>
      <c r="NXU32" s="265"/>
      <c r="NXV32" s="265"/>
      <c r="NXW32" s="265"/>
      <c r="NXX32" s="265"/>
      <c r="NXY32" s="265"/>
      <c r="NXZ32" s="265"/>
      <c r="NYA32" s="265"/>
      <c r="NYB32" s="265"/>
      <c r="NYC32" s="265"/>
      <c r="NYD32" s="265"/>
      <c r="NYE32" s="265"/>
      <c r="NYF32" s="265"/>
      <c r="NYG32" s="265"/>
      <c r="NYH32" s="265"/>
      <c r="NYI32" s="265"/>
      <c r="NYJ32" s="265"/>
      <c r="NYK32" s="265"/>
      <c r="NYL32" s="265"/>
      <c r="NYM32" s="265"/>
      <c r="NYN32" s="265"/>
      <c r="NYO32" s="265"/>
      <c r="NYP32" s="265"/>
      <c r="NYQ32" s="265"/>
      <c r="NYR32" s="265"/>
      <c r="NYS32" s="265"/>
      <c r="NYT32" s="265"/>
      <c r="NYU32" s="265"/>
      <c r="NYV32" s="265"/>
      <c r="NYW32" s="265"/>
      <c r="NYX32" s="265"/>
      <c r="NYY32" s="265"/>
      <c r="NYZ32" s="265"/>
      <c r="NZA32" s="265"/>
      <c r="NZB32" s="265"/>
      <c r="NZC32" s="265"/>
      <c r="NZD32" s="265"/>
      <c r="NZE32" s="265"/>
      <c r="NZF32" s="265"/>
      <c r="NZG32" s="265"/>
      <c r="NZH32" s="265"/>
      <c r="NZI32" s="265"/>
      <c r="NZJ32" s="265"/>
      <c r="NZK32" s="265"/>
      <c r="NZL32" s="265"/>
      <c r="NZM32" s="265"/>
      <c r="NZN32" s="265"/>
      <c r="NZO32" s="265"/>
      <c r="NZP32" s="265"/>
      <c r="NZQ32" s="265"/>
      <c r="NZR32" s="265"/>
      <c r="NZS32" s="265"/>
      <c r="NZT32" s="265"/>
      <c r="NZU32" s="265"/>
      <c r="NZV32" s="265"/>
      <c r="NZW32" s="265"/>
      <c r="NZX32" s="265"/>
      <c r="NZY32" s="265"/>
      <c r="NZZ32" s="265"/>
      <c r="OAA32" s="265"/>
      <c r="OAB32" s="265"/>
      <c r="OAC32" s="265"/>
      <c r="OAD32" s="265"/>
      <c r="OAE32" s="265"/>
      <c r="OAF32" s="265"/>
      <c r="OAG32" s="265"/>
      <c r="OAH32" s="265"/>
      <c r="OAI32" s="265"/>
      <c r="OAJ32" s="265"/>
      <c r="OAK32" s="265"/>
      <c r="OAL32" s="265"/>
      <c r="OAM32" s="265"/>
      <c r="OAN32" s="265"/>
      <c r="OAO32" s="265"/>
      <c r="OAP32" s="265"/>
      <c r="OAQ32" s="265"/>
      <c r="OAR32" s="265"/>
      <c r="OAS32" s="265"/>
      <c r="OAT32" s="265"/>
      <c r="OAU32" s="265"/>
      <c r="OAV32" s="265"/>
      <c r="OAW32" s="265"/>
      <c r="OAX32" s="265"/>
      <c r="OAY32" s="265"/>
      <c r="OAZ32" s="265"/>
      <c r="OBA32" s="265"/>
      <c r="OBB32" s="265"/>
      <c r="OBC32" s="265"/>
      <c r="OBD32" s="265"/>
      <c r="OBE32" s="265"/>
      <c r="OBF32" s="265"/>
      <c r="OBG32" s="265"/>
      <c r="OBH32" s="265"/>
      <c r="OBI32" s="265"/>
      <c r="OBJ32" s="265"/>
      <c r="OBK32" s="265"/>
      <c r="OBL32" s="265"/>
      <c r="OBM32" s="265"/>
      <c r="OBN32" s="265"/>
      <c r="OBO32" s="265"/>
      <c r="OBP32" s="265"/>
      <c r="OBQ32" s="265"/>
      <c r="OBR32" s="265"/>
      <c r="OBS32" s="265"/>
      <c r="OBT32" s="265"/>
      <c r="OBU32" s="265"/>
      <c r="OBV32" s="265"/>
      <c r="OBW32" s="265"/>
      <c r="OBX32" s="265"/>
      <c r="OBY32" s="265"/>
      <c r="OBZ32" s="265"/>
      <c r="OCA32" s="265"/>
      <c r="OCB32" s="265"/>
      <c r="OCC32" s="265"/>
      <c r="OCD32" s="265"/>
      <c r="OCE32" s="265"/>
      <c r="OCF32" s="265"/>
      <c r="OCG32" s="265"/>
      <c r="OCH32" s="265"/>
      <c r="OCI32" s="265"/>
      <c r="OCJ32" s="265"/>
      <c r="OCK32" s="265"/>
      <c r="OCL32" s="265"/>
      <c r="OCM32" s="265"/>
      <c r="OCN32" s="265"/>
      <c r="OCO32" s="265"/>
      <c r="OCP32" s="265"/>
      <c r="OCQ32" s="265"/>
      <c r="OCR32" s="265"/>
      <c r="OCS32" s="265"/>
      <c r="OCT32" s="265"/>
      <c r="OCU32" s="265"/>
      <c r="OCV32" s="265"/>
      <c r="OCW32" s="265"/>
      <c r="OCX32" s="265"/>
      <c r="OCY32" s="265"/>
      <c r="OCZ32" s="265"/>
      <c r="ODA32" s="265"/>
      <c r="ODB32" s="265"/>
      <c r="ODC32" s="265"/>
      <c r="ODD32" s="265"/>
      <c r="ODE32" s="265"/>
      <c r="ODF32" s="265"/>
      <c r="ODG32" s="265"/>
      <c r="ODH32" s="265"/>
      <c r="ODI32" s="265"/>
      <c r="ODJ32" s="265"/>
      <c r="ODK32" s="265"/>
      <c r="ODL32" s="265"/>
      <c r="ODM32" s="265"/>
      <c r="ODN32" s="265"/>
      <c r="ODO32" s="265"/>
      <c r="ODP32" s="265"/>
      <c r="ODQ32" s="265"/>
      <c r="ODR32" s="265"/>
      <c r="ODS32" s="265"/>
      <c r="ODT32" s="265"/>
      <c r="ODU32" s="265"/>
      <c r="ODV32" s="265"/>
      <c r="ODW32" s="265"/>
      <c r="ODX32" s="265"/>
      <c r="ODY32" s="265"/>
      <c r="ODZ32" s="265"/>
      <c r="OEA32" s="265"/>
      <c r="OEB32" s="265"/>
      <c r="OEC32" s="265"/>
      <c r="OED32" s="265"/>
      <c r="OEE32" s="265"/>
      <c r="OEF32" s="265"/>
      <c r="OEG32" s="265"/>
      <c r="OEH32" s="265"/>
      <c r="OEI32" s="265"/>
      <c r="OEJ32" s="265"/>
      <c r="OEK32" s="265"/>
      <c r="OEL32" s="265"/>
      <c r="OEM32" s="265"/>
      <c r="OEN32" s="265"/>
      <c r="OEO32" s="265"/>
      <c r="OEP32" s="265"/>
      <c r="OEQ32" s="265"/>
      <c r="OER32" s="265"/>
      <c r="OES32" s="265"/>
      <c r="OET32" s="265"/>
      <c r="OEU32" s="265"/>
      <c r="OEV32" s="265"/>
      <c r="OEW32" s="265"/>
      <c r="OEX32" s="265"/>
      <c r="OEY32" s="265"/>
      <c r="OEZ32" s="265"/>
      <c r="OFA32" s="265"/>
      <c r="OFB32" s="265"/>
      <c r="OFC32" s="265"/>
      <c r="OFD32" s="265"/>
      <c r="OFE32" s="265"/>
      <c r="OFF32" s="265"/>
      <c r="OFG32" s="265"/>
      <c r="OFH32" s="265"/>
      <c r="OFI32" s="265"/>
      <c r="OFJ32" s="265"/>
      <c r="OFK32" s="265"/>
      <c r="OFL32" s="265"/>
      <c r="OFM32" s="265"/>
      <c r="OFN32" s="265"/>
      <c r="OFO32" s="265"/>
      <c r="OFP32" s="265"/>
      <c r="OFQ32" s="265"/>
      <c r="OFR32" s="265"/>
      <c r="OFS32" s="265"/>
      <c r="OFT32" s="265"/>
      <c r="OFU32" s="265"/>
      <c r="OFV32" s="265"/>
      <c r="OFW32" s="265"/>
      <c r="OFX32" s="265"/>
      <c r="OFY32" s="265"/>
      <c r="OFZ32" s="265"/>
      <c r="OGA32" s="265"/>
      <c r="OGB32" s="265"/>
      <c r="OGC32" s="265"/>
      <c r="OGD32" s="265"/>
      <c r="OGE32" s="265"/>
      <c r="OGF32" s="265"/>
      <c r="OGG32" s="265"/>
      <c r="OGH32" s="265"/>
      <c r="OGI32" s="265"/>
      <c r="OGJ32" s="265"/>
      <c r="OGK32" s="265"/>
      <c r="OGL32" s="265"/>
      <c r="OGM32" s="265"/>
      <c r="OGN32" s="265"/>
      <c r="OGO32" s="265"/>
      <c r="OGP32" s="265"/>
      <c r="OGQ32" s="265"/>
      <c r="OGR32" s="265"/>
      <c r="OGS32" s="265"/>
      <c r="OGT32" s="265"/>
      <c r="OGU32" s="265"/>
      <c r="OGV32" s="265"/>
      <c r="OGW32" s="265"/>
      <c r="OGX32" s="265"/>
      <c r="OGY32" s="265"/>
      <c r="OGZ32" s="265"/>
      <c r="OHA32" s="265"/>
      <c r="OHB32" s="265"/>
      <c r="OHC32" s="265"/>
      <c r="OHD32" s="265"/>
      <c r="OHE32" s="265"/>
      <c r="OHF32" s="265"/>
      <c r="OHG32" s="265"/>
      <c r="OHH32" s="265"/>
      <c r="OHI32" s="265"/>
      <c r="OHJ32" s="265"/>
      <c r="OHK32" s="265"/>
      <c r="OHL32" s="265"/>
      <c r="OHM32" s="265"/>
      <c r="OHN32" s="265"/>
      <c r="OHO32" s="265"/>
      <c r="OHP32" s="265"/>
      <c r="OHQ32" s="265"/>
      <c r="OHR32" s="265"/>
      <c r="OHS32" s="265"/>
      <c r="OHT32" s="265"/>
      <c r="OHU32" s="265"/>
      <c r="OHV32" s="265"/>
      <c r="OHW32" s="265"/>
      <c r="OHX32" s="265"/>
      <c r="OHY32" s="265"/>
      <c r="OHZ32" s="265"/>
      <c r="OIA32" s="265"/>
      <c r="OIB32" s="265"/>
      <c r="OIC32" s="265"/>
      <c r="OID32" s="265"/>
      <c r="OIE32" s="265"/>
      <c r="OIF32" s="265"/>
      <c r="OIG32" s="265"/>
      <c r="OIH32" s="265"/>
      <c r="OII32" s="265"/>
      <c r="OIJ32" s="265"/>
      <c r="OIK32" s="265"/>
      <c r="OIL32" s="265"/>
      <c r="OIM32" s="265"/>
      <c r="OIN32" s="265"/>
      <c r="OIO32" s="265"/>
      <c r="OIP32" s="265"/>
      <c r="OIQ32" s="265"/>
      <c r="OIR32" s="265"/>
      <c r="OIS32" s="265"/>
      <c r="OIT32" s="265"/>
      <c r="OIU32" s="265"/>
      <c r="OIV32" s="265"/>
      <c r="OIW32" s="265"/>
      <c r="OIX32" s="265"/>
      <c r="OIY32" s="265"/>
      <c r="OIZ32" s="265"/>
      <c r="OJA32" s="265"/>
      <c r="OJB32" s="265"/>
      <c r="OJC32" s="265"/>
      <c r="OJD32" s="265"/>
      <c r="OJE32" s="265"/>
      <c r="OJF32" s="265"/>
      <c r="OJG32" s="265"/>
      <c r="OJH32" s="265"/>
      <c r="OJI32" s="265"/>
      <c r="OJJ32" s="265"/>
      <c r="OJK32" s="265"/>
      <c r="OJL32" s="265"/>
      <c r="OJM32" s="265"/>
      <c r="OJN32" s="265"/>
      <c r="OJO32" s="265"/>
      <c r="OJP32" s="265"/>
      <c r="OJQ32" s="265"/>
      <c r="OJR32" s="265"/>
      <c r="OJS32" s="265"/>
      <c r="OJT32" s="265"/>
      <c r="OJU32" s="265"/>
      <c r="OJV32" s="265"/>
      <c r="OJW32" s="265"/>
      <c r="OJX32" s="265"/>
      <c r="OJY32" s="265"/>
      <c r="OJZ32" s="265"/>
      <c r="OKA32" s="265"/>
      <c r="OKB32" s="265"/>
      <c r="OKC32" s="265"/>
      <c r="OKD32" s="265"/>
      <c r="OKE32" s="265"/>
      <c r="OKF32" s="265"/>
      <c r="OKG32" s="265"/>
      <c r="OKH32" s="265"/>
      <c r="OKI32" s="265"/>
      <c r="OKJ32" s="265"/>
      <c r="OKK32" s="265"/>
      <c r="OKL32" s="265"/>
      <c r="OKM32" s="265"/>
      <c r="OKN32" s="265"/>
      <c r="OKO32" s="265"/>
      <c r="OKP32" s="265"/>
      <c r="OKQ32" s="265"/>
      <c r="OKR32" s="265"/>
      <c r="OKS32" s="265"/>
      <c r="OKT32" s="265"/>
      <c r="OKU32" s="265"/>
      <c r="OKV32" s="265"/>
      <c r="OKW32" s="265"/>
      <c r="OKX32" s="265"/>
      <c r="OKY32" s="265"/>
      <c r="OKZ32" s="265"/>
      <c r="OLA32" s="265"/>
      <c r="OLB32" s="265"/>
      <c r="OLC32" s="265"/>
      <c r="OLD32" s="265"/>
      <c r="OLE32" s="265"/>
      <c r="OLF32" s="265"/>
      <c r="OLG32" s="265"/>
      <c r="OLH32" s="265"/>
      <c r="OLI32" s="265"/>
      <c r="OLJ32" s="265"/>
      <c r="OLK32" s="265"/>
      <c r="OLL32" s="265"/>
      <c r="OLM32" s="265"/>
      <c r="OLN32" s="265"/>
      <c r="OLO32" s="265"/>
      <c r="OLP32" s="265"/>
      <c r="OLQ32" s="265"/>
      <c r="OLR32" s="265"/>
      <c r="OLS32" s="265"/>
      <c r="OLT32" s="265"/>
      <c r="OLU32" s="265"/>
      <c r="OLV32" s="265"/>
      <c r="OLW32" s="265"/>
      <c r="OLX32" s="265"/>
      <c r="OLY32" s="265"/>
      <c r="OLZ32" s="265"/>
      <c r="OMA32" s="265"/>
      <c r="OMB32" s="265"/>
      <c r="OMC32" s="265"/>
      <c r="OMD32" s="265"/>
      <c r="OME32" s="265"/>
      <c r="OMF32" s="265"/>
      <c r="OMG32" s="265"/>
      <c r="OMH32" s="265"/>
      <c r="OMI32" s="265"/>
      <c r="OMJ32" s="265"/>
      <c r="OMK32" s="265"/>
      <c r="OML32" s="265"/>
      <c r="OMM32" s="265"/>
      <c r="OMN32" s="265"/>
      <c r="OMO32" s="265"/>
      <c r="OMP32" s="265"/>
      <c r="OMQ32" s="265"/>
      <c r="OMR32" s="265"/>
      <c r="OMS32" s="265"/>
      <c r="OMT32" s="265"/>
      <c r="OMU32" s="265"/>
      <c r="OMV32" s="265"/>
      <c r="OMW32" s="265"/>
      <c r="OMX32" s="265"/>
      <c r="OMY32" s="265"/>
      <c r="OMZ32" s="265"/>
      <c r="ONA32" s="265"/>
      <c r="ONB32" s="265"/>
      <c r="ONC32" s="265"/>
      <c r="OND32" s="265"/>
      <c r="ONE32" s="265"/>
      <c r="ONF32" s="265"/>
      <c r="ONG32" s="265"/>
      <c r="ONH32" s="265"/>
      <c r="ONI32" s="265"/>
      <c r="ONJ32" s="265"/>
      <c r="ONK32" s="265"/>
      <c r="ONL32" s="265"/>
      <c r="ONM32" s="265"/>
      <c r="ONN32" s="265"/>
      <c r="ONO32" s="265"/>
      <c r="ONP32" s="265"/>
      <c r="ONQ32" s="265"/>
      <c r="ONR32" s="265"/>
      <c r="ONS32" s="265"/>
      <c r="ONT32" s="265"/>
      <c r="ONU32" s="265"/>
      <c r="ONV32" s="265"/>
      <c r="ONW32" s="265"/>
      <c r="ONX32" s="265"/>
      <c r="ONY32" s="265"/>
      <c r="ONZ32" s="265"/>
      <c r="OOA32" s="265"/>
      <c r="OOB32" s="265"/>
      <c r="OOC32" s="265"/>
      <c r="OOD32" s="265"/>
      <c r="OOE32" s="265"/>
      <c r="OOF32" s="265"/>
      <c r="OOG32" s="265"/>
      <c r="OOH32" s="265"/>
      <c r="OOI32" s="265"/>
      <c r="OOJ32" s="265"/>
      <c r="OOK32" s="265"/>
      <c r="OOL32" s="265"/>
      <c r="OOM32" s="265"/>
      <c r="OON32" s="265"/>
      <c r="OOO32" s="265"/>
      <c r="OOP32" s="265"/>
      <c r="OOQ32" s="265"/>
      <c r="OOR32" s="265"/>
      <c r="OOS32" s="265"/>
      <c r="OOT32" s="265"/>
      <c r="OOU32" s="265"/>
      <c r="OOV32" s="265"/>
      <c r="OOW32" s="265"/>
      <c r="OOX32" s="265"/>
      <c r="OOY32" s="265"/>
      <c r="OOZ32" s="265"/>
      <c r="OPA32" s="265"/>
      <c r="OPB32" s="265"/>
      <c r="OPC32" s="265"/>
      <c r="OPD32" s="265"/>
      <c r="OPE32" s="265"/>
      <c r="OPF32" s="265"/>
      <c r="OPG32" s="265"/>
      <c r="OPH32" s="265"/>
      <c r="OPI32" s="265"/>
      <c r="OPJ32" s="265"/>
      <c r="OPK32" s="265"/>
      <c r="OPL32" s="265"/>
      <c r="OPM32" s="265"/>
      <c r="OPN32" s="265"/>
      <c r="OPO32" s="265"/>
      <c r="OPP32" s="265"/>
      <c r="OPQ32" s="265"/>
      <c r="OPR32" s="265"/>
      <c r="OPS32" s="265"/>
      <c r="OPT32" s="265"/>
      <c r="OPU32" s="265"/>
      <c r="OPV32" s="265"/>
      <c r="OPW32" s="265"/>
      <c r="OPX32" s="265"/>
      <c r="OPY32" s="265"/>
      <c r="OPZ32" s="265"/>
      <c r="OQA32" s="265"/>
      <c r="OQB32" s="265"/>
      <c r="OQC32" s="265"/>
      <c r="OQD32" s="265"/>
      <c r="OQE32" s="265"/>
      <c r="OQF32" s="265"/>
      <c r="OQG32" s="265"/>
      <c r="OQH32" s="265"/>
      <c r="OQI32" s="265"/>
      <c r="OQJ32" s="265"/>
      <c r="OQK32" s="265"/>
      <c r="OQL32" s="265"/>
      <c r="OQM32" s="265"/>
      <c r="OQN32" s="265"/>
      <c r="OQO32" s="265"/>
      <c r="OQP32" s="265"/>
      <c r="OQQ32" s="265"/>
      <c r="OQR32" s="265"/>
      <c r="OQS32" s="265"/>
      <c r="OQT32" s="265"/>
      <c r="OQU32" s="265"/>
      <c r="OQV32" s="265"/>
      <c r="OQW32" s="265"/>
      <c r="OQX32" s="265"/>
      <c r="OQY32" s="265"/>
      <c r="OQZ32" s="265"/>
      <c r="ORA32" s="265"/>
      <c r="ORB32" s="265"/>
      <c r="ORC32" s="265"/>
      <c r="ORD32" s="265"/>
      <c r="ORE32" s="265"/>
      <c r="ORF32" s="265"/>
      <c r="ORG32" s="265"/>
      <c r="ORH32" s="265"/>
      <c r="ORI32" s="265"/>
      <c r="ORJ32" s="265"/>
      <c r="ORK32" s="265"/>
      <c r="ORL32" s="265"/>
      <c r="ORM32" s="265"/>
      <c r="ORN32" s="265"/>
      <c r="ORO32" s="265"/>
      <c r="ORP32" s="265"/>
      <c r="ORQ32" s="265"/>
      <c r="ORR32" s="265"/>
      <c r="ORS32" s="265"/>
      <c r="ORT32" s="265"/>
      <c r="ORU32" s="265"/>
      <c r="ORV32" s="265"/>
      <c r="ORW32" s="265"/>
      <c r="ORX32" s="265"/>
      <c r="ORY32" s="265"/>
      <c r="ORZ32" s="265"/>
      <c r="OSA32" s="265"/>
      <c r="OSB32" s="265"/>
      <c r="OSC32" s="265"/>
      <c r="OSD32" s="265"/>
      <c r="OSE32" s="265"/>
      <c r="OSF32" s="265"/>
      <c r="OSG32" s="265"/>
      <c r="OSH32" s="265"/>
      <c r="OSI32" s="265"/>
      <c r="OSJ32" s="265"/>
      <c r="OSK32" s="265"/>
      <c r="OSL32" s="265"/>
      <c r="OSM32" s="265"/>
      <c r="OSN32" s="265"/>
      <c r="OSO32" s="265"/>
      <c r="OSP32" s="265"/>
      <c r="OSQ32" s="265"/>
      <c r="OSR32" s="265"/>
      <c r="OSS32" s="265"/>
      <c r="OST32" s="265"/>
      <c r="OSU32" s="265"/>
      <c r="OSV32" s="265"/>
      <c r="OSW32" s="265"/>
      <c r="OSX32" s="265"/>
      <c r="OSY32" s="265"/>
      <c r="OSZ32" s="265"/>
      <c r="OTA32" s="265"/>
      <c r="OTB32" s="265"/>
      <c r="OTC32" s="265"/>
      <c r="OTD32" s="265"/>
      <c r="OTE32" s="265"/>
      <c r="OTF32" s="265"/>
      <c r="OTG32" s="265"/>
      <c r="OTH32" s="265"/>
      <c r="OTI32" s="265"/>
      <c r="OTJ32" s="265"/>
      <c r="OTK32" s="265"/>
      <c r="OTL32" s="265"/>
      <c r="OTM32" s="265"/>
      <c r="OTN32" s="265"/>
      <c r="OTO32" s="265"/>
      <c r="OTP32" s="265"/>
      <c r="OTQ32" s="265"/>
      <c r="OTR32" s="265"/>
      <c r="OTS32" s="265"/>
      <c r="OTT32" s="265"/>
      <c r="OTU32" s="265"/>
      <c r="OTV32" s="265"/>
      <c r="OTW32" s="265"/>
      <c r="OTX32" s="265"/>
      <c r="OTY32" s="265"/>
      <c r="OTZ32" s="265"/>
      <c r="OUA32" s="265"/>
      <c r="OUB32" s="265"/>
      <c r="OUC32" s="265"/>
      <c r="OUD32" s="265"/>
      <c r="OUE32" s="265"/>
      <c r="OUF32" s="265"/>
      <c r="OUG32" s="265"/>
      <c r="OUH32" s="265"/>
      <c r="OUI32" s="265"/>
      <c r="OUJ32" s="265"/>
      <c r="OUK32" s="265"/>
      <c r="OUL32" s="265"/>
      <c r="OUM32" s="265"/>
      <c r="OUN32" s="265"/>
      <c r="OUO32" s="265"/>
      <c r="OUP32" s="265"/>
      <c r="OUQ32" s="265"/>
      <c r="OUR32" s="265"/>
      <c r="OUS32" s="265"/>
      <c r="OUT32" s="265"/>
      <c r="OUU32" s="265"/>
      <c r="OUV32" s="265"/>
      <c r="OUW32" s="265"/>
      <c r="OUX32" s="265"/>
      <c r="OUY32" s="265"/>
      <c r="OUZ32" s="265"/>
      <c r="OVA32" s="265"/>
      <c r="OVB32" s="265"/>
      <c r="OVC32" s="265"/>
      <c r="OVD32" s="265"/>
      <c r="OVE32" s="265"/>
      <c r="OVF32" s="265"/>
      <c r="OVG32" s="265"/>
      <c r="OVH32" s="265"/>
      <c r="OVI32" s="265"/>
      <c r="OVJ32" s="265"/>
      <c r="OVK32" s="265"/>
      <c r="OVL32" s="265"/>
      <c r="OVM32" s="265"/>
      <c r="OVN32" s="265"/>
      <c r="OVO32" s="265"/>
      <c r="OVP32" s="265"/>
      <c r="OVQ32" s="265"/>
      <c r="OVR32" s="265"/>
      <c r="OVS32" s="265"/>
      <c r="OVT32" s="265"/>
      <c r="OVU32" s="265"/>
      <c r="OVV32" s="265"/>
      <c r="OVW32" s="265"/>
      <c r="OVX32" s="265"/>
      <c r="OVY32" s="265"/>
      <c r="OVZ32" s="265"/>
      <c r="OWA32" s="265"/>
      <c r="OWB32" s="265"/>
      <c r="OWC32" s="265"/>
      <c r="OWD32" s="265"/>
      <c r="OWE32" s="265"/>
      <c r="OWF32" s="265"/>
      <c r="OWG32" s="265"/>
      <c r="OWH32" s="265"/>
      <c r="OWI32" s="265"/>
      <c r="OWJ32" s="265"/>
      <c r="OWK32" s="265"/>
      <c r="OWL32" s="265"/>
      <c r="OWM32" s="265"/>
      <c r="OWN32" s="265"/>
      <c r="OWO32" s="265"/>
      <c r="OWP32" s="265"/>
      <c r="OWQ32" s="265"/>
      <c r="OWR32" s="265"/>
      <c r="OWS32" s="265"/>
      <c r="OWT32" s="265"/>
      <c r="OWU32" s="265"/>
      <c r="OWV32" s="265"/>
      <c r="OWW32" s="265"/>
      <c r="OWX32" s="265"/>
      <c r="OWY32" s="265"/>
      <c r="OWZ32" s="265"/>
      <c r="OXA32" s="265"/>
      <c r="OXB32" s="265"/>
      <c r="OXC32" s="265"/>
      <c r="OXD32" s="265"/>
      <c r="OXE32" s="265"/>
      <c r="OXF32" s="265"/>
      <c r="OXG32" s="265"/>
      <c r="OXH32" s="265"/>
      <c r="OXI32" s="265"/>
      <c r="OXJ32" s="265"/>
      <c r="OXK32" s="265"/>
      <c r="OXL32" s="265"/>
      <c r="OXM32" s="265"/>
      <c r="OXN32" s="265"/>
      <c r="OXO32" s="265"/>
      <c r="OXP32" s="265"/>
      <c r="OXQ32" s="265"/>
      <c r="OXR32" s="265"/>
      <c r="OXS32" s="265"/>
      <c r="OXT32" s="265"/>
      <c r="OXU32" s="265"/>
      <c r="OXV32" s="265"/>
      <c r="OXW32" s="265"/>
      <c r="OXX32" s="265"/>
      <c r="OXY32" s="265"/>
      <c r="OXZ32" s="265"/>
      <c r="OYA32" s="265"/>
      <c r="OYB32" s="265"/>
      <c r="OYC32" s="265"/>
      <c r="OYD32" s="265"/>
      <c r="OYE32" s="265"/>
      <c r="OYF32" s="265"/>
      <c r="OYG32" s="265"/>
      <c r="OYH32" s="265"/>
      <c r="OYI32" s="265"/>
      <c r="OYJ32" s="265"/>
      <c r="OYK32" s="265"/>
      <c r="OYL32" s="265"/>
      <c r="OYM32" s="265"/>
      <c r="OYN32" s="265"/>
      <c r="OYO32" s="265"/>
      <c r="OYP32" s="265"/>
      <c r="OYQ32" s="265"/>
      <c r="OYR32" s="265"/>
      <c r="OYS32" s="265"/>
      <c r="OYT32" s="265"/>
      <c r="OYU32" s="265"/>
      <c r="OYV32" s="265"/>
      <c r="OYW32" s="265"/>
      <c r="OYX32" s="265"/>
      <c r="OYY32" s="265"/>
      <c r="OYZ32" s="265"/>
      <c r="OZA32" s="265"/>
      <c r="OZB32" s="265"/>
      <c r="OZC32" s="265"/>
      <c r="OZD32" s="265"/>
      <c r="OZE32" s="265"/>
      <c r="OZF32" s="265"/>
      <c r="OZG32" s="265"/>
      <c r="OZH32" s="265"/>
      <c r="OZI32" s="265"/>
      <c r="OZJ32" s="265"/>
      <c r="OZK32" s="265"/>
      <c r="OZL32" s="265"/>
      <c r="OZM32" s="265"/>
      <c r="OZN32" s="265"/>
      <c r="OZO32" s="265"/>
      <c r="OZP32" s="265"/>
      <c r="OZQ32" s="265"/>
      <c r="OZR32" s="265"/>
      <c r="OZS32" s="265"/>
      <c r="OZT32" s="265"/>
      <c r="OZU32" s="265"/>
      <c r="OZV32" s="265"/>
      <c r="OZW32" s="265"/>
      <c r="OZX32" s="265"/>
      <c r="OZY32" s="265"/>
      <c r="OZZ32" s="265"/>
      <c r="PAA32" s="265"/>
      <c r="PAB32" s="265"/>
      <c r="PAC32" s="265"/>
      <c r="PAD32" s="265"/>
      <c r="PAE32" s="265"/>
      <c r="PAF32" s="265"/>
      <c r="PAG32" s="265"/>
      <c r="PAH32" s="265"/>
      <c r="PAI32" s="265"/>
      <c r="PAJ32" s="265"/>
      <c r="PAK32" s="265"/>
      <c r="PAL32" s="265"/>
      <c r="PAM32" s="265"/>
      <c r="PAN32" s="265"/>
      <c r="PAO32" s="265"/>
      <c r="PAP32" s="265"/>
      <c r="PAQ32" s="265"/>
      <c r="PAR32" s="265"/>
      <c r="PAS32" s="265"/>
      <c r="PAT32" s="265"/>
      <c r="PAU32" s="265"/>
      <c r="PAV32" s="265"/>
      <c r="PAW32" s="265"/>
      <c r="PAX32" s="265"/>
      <c r="PAY32" s="265"/>
      <c r="PAZ32" s="265"/>
      <c r="PBA32" s="265"/>
      <c r="PBB32" s="265"/>
      <c r="PBC32" s="265"/>
      <c r="PBD32" s="265"/>
      <c r="PBE32" s="265"/>
      <c r="PBF32" s="265"/>
      <c r="PBG32" s="265"/>
      <c r="PBH32" s="265"/>
      <c r="PBI32" s="265"/>
      <c r="PBJ32" s="265"/>
      <c r="PBK32" s="265"/>
      <c r="PBL32" s="265"/>
      <c r="PBM32" s="265"/>
      <c r="PBN32" s="265"/>
      <c r="PBO32" s="265"/>
      <c r="PBP32" s="265"/>
      <c r="PBQ32" s="265"/>
      <c r="PBR32" s="265"/>
      <c r="PBS32" s="265"/>
      <c r="PBT32" s="265"/>
      <c r="PBU32" s="265"/>
      <c r="PBV32" s="265"/>
      <c r="PBW32" s="265"/>
      <c r="PBX32" s="265"/>
      <c r="PBY32" s="265"/>
      <c r="PBZ32" s="265"/>
      <c r="PCA32" s="265"/>
      <c r="PCB32" s="265"/>
      <c r="PCC32" s="265"/>
      <c r="PCD32" s="265"/>
      <c r="PCE32" s="265"/>
      <c r="PCF32" s="265"/>
      <c r="PCG32" s="265"/>
      <c r="PCH32" s="265"/>
      <c r="PCI32" s="265"/>
      <c r="PCJ32" s="265"/>
      <c r="PCK32" s="265"/>
      <c r="PCL32" s="265"/>
      <c r="PCM32" s="265"/>
      <c r="PCN32" s="265"/>
      <c r="PCO32" s="265"/>
      <c r="PCP32" s="265"/>
      <c r="PCQ32" s="265"/>
      <c r="PCR32" s="265"/>
      <c r="PCS32" s="265"/>
      <c r="PCT32" s="265"/>
      <c r="PCU32" s="265"/>
      <c r="PCV32" s="265"/>
      <c r="PCW32" s="265"/>
      <c r="PCX32" s="265"/>
      <c r="PCY32" s="265"/>
      <c r="PCZ32" s="265"/>
      <c r="PDA32" s="265"/>
      <c r="PDB32" s="265"/>
      <c r="PDC32" s="265"/>
      <c r="PDD32" s="265"/>
      <c r="PDE32" s="265"/>
      <c r="PDF32" s="265"/>
      <c r="PDG32" s="265"/>
      <c r="PDH32" s="265"/>
      <c r="PDI32" s="265"/>
      <c r="PDJ32" s="265"/>
      <c r="PDK32" s="265"/>
      <c r="PDL32" s="265"/>
      <c r="PDM32" s="265"/>
      <c r="PDN32" s="265"/>
      <c r="PDO32" s="265"/>
      <c r="PDP32" s="265"/>
      <c r="PDQ32" s="265"/>
      <c r="PDR32" s="265"/>
      <c r="PDS32" s="265"/>
      <c r="PDT32" s="265"/>
      <c r="PDU32" s="265"/>
      <c r="PDV32" s="265"/>
      <c r="PDW32" s="265"/>
      <c r="PDX32" s="265"/>
      <c r="PDY32" s="265"/>
      <c r="PDZ32" s="265"/>
      <c r="PEA32" s="265"/>
      <c r="PEB32" s="265"/>
      <c r="PEC32" s="265"/>
      <c r="PED32" s="265"/>
      <c r="PEE32" s="265"/>
      <c r="PEF32" s="265"/>
      <c r="PEG32" s="265"/>
      <c r="PEH32" s="265"/>
      <c r="PEI32" s="265"/>
      <c r="PEJ32" s="265"/>
      <c r="PEK32" s="265"/>
      <c r="PEL32" s="265"/>
      <c r="PEM32" s="265"/>
      <c r="PEN32" s="265"/>
      <c r="PEO32" s="265"/>
      <c r="PEP32" s="265"/>
      <c r="PEQ32" s="265"/>
      <c r="PER32" s="265"/>
      <c r="PES32" s="265"/>
      <c r="PET32" s="265"/>
      <c r="PEU32" s="265"/>
      <c r="PEV32" s="265"/>
      <c r="PEW32" s="265"/>
      <c r="PEX32" s="265"/>
      <c r="PEY32" s="265"/>
      <c r="PEZ32" s="265"/>
      <c r="PFA32" s="265"/>
      <c r="PFB32" s="265"/>
      <c r="PFC32" s="265"/>
      <c r="PFD32" s="265"/>
      <c r="PFE32" s="265"/>
      <c r="PFF32" s="265"/>
      <c r="PFG32" s="265"/>
      <c r="PFH32" s="265"/>
      <c r="PFI32" s="265"/>
      <c r="PFJ32" s="265"/>
      <c r="PFK32" s="265"/>
      <c r="PFL32" s="265"/>
      <c r="PFM32" s="265"/>
      <c r="PFN32" s="265"/>
      <c r="PFO32" s="265"/>
      <c r="PFP32" s="265"/>
      <c r="PFQ32" s="265"/>
      <c r="PFR32" s="265"/>
      <c r="PFS32" s="265"/>
      <c r="PFT32" s="265"/>
      <c r="PFU32" s="265"/>
      <c r="PFV32" s="265"/>
      <c r="PFW32" s="265"/>
      <c r="PFX32" s="265"/>
      <c r="PFY32" s="265"/>
      <c r="PFZ32" s="265"/>
      <c r="PGA32" s="265"/>
      <c r="PGB32" s="265"/>
      <c r="PGC32" s="265"/>
      <c r="PGD32" s="265"/>
      <c r="PGE32" s="265"/>
      <c r="PGF32" s="265"/>
      <c r="PGG32" s="265"/>
      <c r="PGH32" s="265"/>
      <c r="PGI32" s="265"/>
      <c r="PGJ32" s="265"/>
      <c r="PGK32" s="265"/>
      <c r="PGL32" s="265"/>
      <c r="PGM32" s="265"/>
      <c r="PGN32" s="265"/>
      <c r="PGO32" s="265"/>
      <c r="PGP32" s="265"/>
      <c r="PGQ32" s="265"/>
      <c r="PGR32" s="265"/>
      <c r="PGS32" s="265"/>
      <c r="PGT32" s="265"/>
      <c r="PGU32" s="265"/>
      <c r="PGV32" s="265"/>
      <c r="PGW32" s="265"/>
      <c r="PGX32" s="265"/>
      <c r="PGY32" s="265"/>
      <c r="PGZ32" s="265"/>
      <c r="PHA32" s="265"/>
      <c r="PHB32" s="265"/>
      <c r="PHC32" s="265"/>
      <c r="PHD32" s="265"/>
      <c r="PHE32" s="265"/>
      <c r="PHF32" s="265"/>
      <c r="PHG32" s="265"/>
      <c r="PHH32" s="265"/>
      <c r="PHI32" s="265"/>
      <c r="PHJ32" s="265"/>
      <c r="PHK32" s="265"/>
      <c r="PHL32" s="265"/>
      <c r="PHM32" s="265"/>
      <c r="PHN32" s="265"/>
      <c r="PHO32" s="265"/>
      <c r="PHP32" s="265"/>
      <c r="PHQ32" s="265"/>
      <c r="PHR32" s="265"/>
      <c r="PHS32" s="265"/>
      <c r="PHT32" s="265"/>
      <c r="PHU32" s="265"/>
      <c r="PHV32" s="265"/>
      <c r="PHW32" s="265"/>
      <c r="PHX32" s="265"/>
      <c r="PHY32" s="265"/>
      <c r="PHZ32" s="265"/>
      <c r="PIA32" s="265"/>
      <c r="PIB32" s="265"/>
      <c r="PIC32" s="265"/>
      <c r="PID32" s="265"/>
      <c r="PIE32" s="265"/>
      <c r="PIF32" s="265"/>
      <c r="PIG32" s="265"/>
      <c r="PIH32" s="265"/>
      <c r="PII32" s="265"/>
      <c r="PIJ32" s="265"/>
      <c r="PIK32" s="265"/>
      <c r="PIL32" s="265"/>
      <c r="PIM32" s="265"/>
      <c r="PIN32" s="265"/>
      <c r="PIO32" s="265"/>
      <c r="PIP32" s="265"/>
      <c r="PIQ32" s="265"/>
      <c r="PIR32" s="265"/>
      <c r="PIS32" s="265"/>
      <c r="PIT32" s="265"/>
      <c r="PIU32" s="265"/>
      <c r="PIV32" s="265"/>
      <c r="PIW32" s="265"/>
      <c r="PIX32" s="265"/>
      <c r="PIY32" s="265"/>
      <c r="PIZ32" s="265"/>
      <c r="PJA32" s="265"/>
      <c r="PJB32" s="265"/>
      <c r="PJC32" s="265"/>
      <c r="PJD32" s="265"/>
      <c r="PJE32" s="265"/>
      <c r="PJF32" s="265"/>
      <c r="PJG32" s="265"/>
      <c r="PJH32" s="265"/>
      <c r="PJI32" s="265"/>
      <c r="PJJ32" s="265"/>
      <c r="PJK32" s="265"/>
      <c r="PJL32" s="265"/>
      <c r="PJM32" s="265"/>
      <c r="PJN32" s="265"/>
      <c r="PJO32" s="265"/>
      <c r="PJP32" s="265"/>
      <c r="PJQ32" s="265"/>
      <c r="PJR32" s="265"/>
      <c r="PJS32" s="265"/>
      <c r="PJT32" s="265"/>
      <c r="PJU32" s="265"/>
      <c r="PJV32" s="265"/>
      <c r="PJW32" s="265"/>
      <c r="PJX32" s="265"/>
      <c r="PJY32" s="265"/>
      <c r="PJZ32" s="265"/>
      <c r="PKA32" s="265"/>
      <c r="PKB32" s="265"/>
      <c r="PKC32" s="265"/>
      <c r="PKD32" s="265"/>
      <c r="PKE32" s="265"/>
      <c r="PKF32" s="265"/>
      <c r="PKG32" s="265"/>
      <c r="PKH32" s="265"/>
      <c r="PKI32" s="265"/>
      <c r="PKJ32" s="265"/>
      <c r="PKK32" s="265"/>
      <c r="PKL32" s="265"/>
      <c r="PKM32" s="265"/>
      <c r="PKN32" s="265"/>
      <c r="PKO32" s="265"/>
      <c r="PKP32" s="265"/>
      <c r="PKQ32" s="265"/>
      <c r="PKR32" s="265"/>
      <c r="PKS32" s="265"/>
      <c r="PKT32" s="265"/>
      <c r="PKU32" s="265"/>
      <c r="PKV32" s="265"/>
      <c r="PKW32" s="265"/>
      <c r="PKX32" s="265"/>
      <c r="PKY32" s="265"/>
      <c r="PKZ32" s="265"/>
      <c r="PLA32" s="265"/>
      <c r="PLB32" s="265"/>
      <c r="PLC32" s="265"/>
      <c r="PLD32" s="265"/>
      <c r="PLE32" s="265"/>
      <c r="PLF32" s="265"/>
      <c r="PLG32" s="265"/>
      <c r="PLH32" s="265"/>
      <c r="PLI32" s="265"/>
      <c r="PLJ32" s="265"/>
      <c r="PLK32" s="265"/>
      <c r="PLL32" s="265"/>
      <c r="PLM32" s="265"/>
      <c r="PLN32" s="265"/>
      <c r="PLO32" s="265"/>
      <c r="PLP32" s="265"/>
      <c r="PLQ32" s="265"/>
      <c r="PLR32" s="265"/>
      <c r="PLS32" s="265"/>
      <c r="PLT32" s="265"/>
      <c r="PLU32" s="265"/>
      <c r="PLV32" s="265"/>
      <c r="PLW32" s="265"/>
      <c r="PLX32" s="265"/>
      <c r="PLY32" s="265"/>
      <c r="PLZ32" s="265"/>
      <c r="PMA32" s="265"/>
      <c r="PMB32" s="265"/>
      <c r="PMC32" s="265"/>
      <c r="PMD32" s="265"/>
      <c r="PME32" s="265"/>
      <c r="PMF32" s="265"/>
      <c r="PMG32" s="265"/>
      <c r="PMH32" s="265"/>
      <c r="PMI32" s="265"/>
      <c r="PMJ32" s="265"/>
      <c r="PMK32" s="265"/>
      <c r="PML32" s="265"/>
      <c r="PMM32" s="265"/>
      <c r="PMN32" s="265"/>
      <c r="PMO32" s="265"/>
      <c r="PMP32" s="265"/>
      <c r="PMQ32" s="265"/>
      <c r="PMR32" s="265"/>
      <c r="PMS32" s="265"/>
      <c r="PMT32" s="265"/>
      <c r="PMU32" s="265"/>
      <c r="PMV32" s="265"/>
      <c r="PMW32" s="265"/>
      <c r="PMX32" s="265"/>
      <c r="PMY32" s="265"/>
      <c r="PMZ32" s="265"/>
      <c r="PNA32" s="265"/>
      <c r="PNB32" s="265"/>
      <c r="PNC32" s="265"/>
      <c r="PND32" s="265"/>
      <c r="PNE32" s="265"/>
      <c r="PNF32" s="265"/>
      <c r="PNG32" s="265"/>
      <c r="PNH32" s="265"/>
      <c r="PNI32" s="265"/>
      <c r="PNJ32" s="265"/>
      <c r="PNK32" s="265"/>
      <c r="PNL32" s="265"/>
      <c r="PNM32" s="265"/>
      <c r="PNN32" s="265"/>
      <c r="PNO32" s="265"/>
      <c r="PNP32" s="265"/>
      <c r="PNQ32" s="265"/>
      <c r="PNR32" s="265"/>
      <c r="PNS32" s="265"/>
      <c r="PNT32" s="265"/>
      <c r="PNU32" s="265"/>
      <c r="PNV32" s="265"/>
      <c r="PNW32" s="265"/>
      <c r="PNX32" s="265"/>
      <c r="PNY32" s="265"/>
      <c r="PNZ32" s="265"/>
      <c r="POA32" s="265"/>
      <c r="POB32" s="265"/>
      <c r="POC32" s="265"/>
      <c r="POD32" s="265"/>
      <c r="POE32" s="265"/>
      <c r="POF32" s="265"/>
      <c r="POG32" s="265"/>
      <c r="POH32" s="265"/>
      <c r="POI32" s="265"/>
      <c r="POJ32" s="265"/>
      <c r="POK32" s="265"/>
      <c r="POL32" s="265"/>
      <c r="POM32" s="265"/>
      <c r="PON32" s="265"/>
      <c r="POO32" s="265"/>
      <c r="POP32" s="265"/>
      <c r="POQ32" s="265"/>
      <c r="POR32" s="265"/>
      <c r="POS32" s="265"/>
      <c r="POT32" s="265"/>
      <c r="POU32" s="265"/>
      <c r="POV32" s="265"/>
      <c r="POW32" s="265"/>
      <c r="POX32" s="265"/>
      <c r="POY32" s="265"/>
      <c r="POZ32" s="265"/>
      <c r="PPA32" s="265"/>
      <c r="PPB32" s="265"/>
      <c r="PPC32" s="265"/>
      <c r="PPD32" s="265"/>
      <c r="PPE32" s="265"/>
      <c r="PPF32" s="265"/>
      <c r="PPG32" s="265"/>
      <c r="PPH32" s="265"/>
      <c r="PPI32" s="265"/>
      <c r="PPJ32" s="265"/>
      <c r="PPK32" s="265"/>
      <c r="PPL32" s="265"/>
      <c r="PPM32" s="265"/>
      <c r="PPN32" s="265"/>
      <c r="PPO32" s="265"/>
      <c r="PPP32" s="265"/>
      <c r="PPQ32" s="265"/>
      <c r="PPR32" s="265"/>
      <c r="PPS32" s="265"/>
      <c r="PPT32" s="265"/>
      <c r="PPU32" s="265"/>
      <c r="PPV32" s="265"/>
      <c r="PPW32" s="265"/>
      <c r="PPX32" s="265"/>
      <c r="PPY32" s="265"/>
      <c r="PPZ32" s="265"/>
      <c r="PQA32" s="265"/>
      <c r="PQB32" s="265"/>
      <c r="PQC32" s="265"/>
      <c r="PQD32" s="265"/>
      <c r="PQE32" s="265"/>
      <c r="PQF32" s="265"/>
      <c r="PQG32" s="265"/>
      <c r="PQH32" s="265"/>
      <c r="PQI32" s="265"/>
      <c r="PQJ32" s="265"/>
      <c r="PQK32" s="265"/>
      <c r="PQL32" s="265"/>
      <c r="PQM32" s="265"/>
      <c r="PQN32" s="265"/>
      <c r="PQO32" s="265"/>
      <c r="PQP32" s="265"/>
      <c r="PQQ32" s="265"/>
      <c r="PQR32" s="265"/>
      <c r="PQS32" s="265"/>
      <c r="PQT32" s="265"/>
      <c r="PQU32" s="265"/>
      <c r="PQV32" s="265"/>
      <c r="PQW32" s="265"/>
      <c r="PQX32" s="265"/>
      <c r="PQY32" s="265"/>
      <c r="PQZ32" s="265"/>
      <c r="PRA32" s="265"/>
      <c r="PRB32" s="265"/>
      <c r="PRC32" s="265"/>
      <c r="PRD32" s="265"/>
      <c r="PRE32" s="265"/>
      <c r="PRF32" s="265"/>
      <c r="PRG32" s="265"/>
      <c r="PRH32" s="265"/>
      <c r="PRI32" s="265"/>
      <c r="PRJ32" s="265"/>
      <c r="PRK32" s="265"/>
      <c r="PRL32" s="265"/>
      <c r="PRM32" s="265"/>
      <c r="PRN32" s="265"/>
      <c r="PRO32" s="265"/>
      <c r="PRP32" s="265"/>
      <c r="PRQ32" s="265"/>
      <c r="PRR32" s="265"/>
      <c r="PRS32" s="265"/>
      <c r="PRT32" s="265"/>
      <c r="PRU32" s="265"/>
      <c r="PRV32" s="265"/>
      <c r="PRW32" s="265"/>
      <c r="PRX32" s="265"/>
      <c r="PRY32" s="265"/>
      <c r="PRZ32" s="265"/>
      <c r="PSA32" s="265"/>
      <c r="PSB32" s="265"/>
      <c r="PSC32" s="265"/>
      <c r="PSD32" s="265"/>
      <c r="PSE32" s="265"/>
      <c r="PSF32" s="265"/>
      <c r="PSG32" s="265"/>
      <c r="PSH32" s="265"/>
      <c r="PSI32" s="265"/>
      <c r="PSJ32" s="265"/>
      <c r="PSK32" s="265"/>
      <c r="PSL32" s="265"/>
      <c r="PSM32" s="265"/>
      <c r="PSN32" s="265"/>
      <c r="PSO32" s="265"/>
      <c r="PSP32" s="265"/>
      <c r="PSQ32" s="265"/>
      <c r="PSR32" s="265"/>
      <c r="PSS32" s="265"/>
      <c r="PST32" s="265"/>
      <c r="PSU32" s="265"/>
      <c r="PSV32" s="265"/>
      <c r="PSW32" s="265"/>
      <c r="PSX32" s="265"/>
      <c r="PSY32" s="265"/>
      <c r="PSZ32" s="265"/>
      <c r="PTA32" s="265"/>
      <c r="PTB32" s="265"/>
      <c r="PTC32" s="265"/>
      <c r="PTD32" s="265"/>
      <c r="PTE32" s="265"/>
      <c r="PTF32" s="265"/>
      <c r="PTG32" s="265"/>
      <c r="PTH32" s="265"/>
      <c r="PTI32" s="265"/>
      <c r="PTJ32" s="265"/>
      <c r="PTK32" s="265"/>
      <c r="PTL32" s="265"/>
      <c r="PTM32" s="265"/>
      <c r="PTN32" s="265"/>
      <c r="PTO32" s="265"/>
      <c r="PTP32" s="265"/>
      <c r="PTQ32" s="265"/>
      <c r="PTR32" s="265"/>
      <c r="PTS32" s="265"/>
      <c r="PTT32" s="265"/>
      <c r="PTU32" s="265"/>
      <c r="PTV32" s="265"/>
      <c r="PTW32" s="265"/>
      <c r="PTX32" s="265"/>
      <c r="PTY32" s="265"/>
      <c r="PTZ32" s="265"/>
      <c r="PUA32" s="265"/>
      <c r="PUB32" s="265"/>
      <c r="PUC32" s="265"/>
      <c r="PUD32" s="265"/>
      <c r="PUE32" s="265"/>
      <c r="PUF32" s="265"/>
      <c r="PUG32" s="265"/>
      <c r="PUH32" s="265"/>
      <c r="PUI32" s="265"/>
      <c r="PUJ32" s="265"/>
      <c r="PUK32" s="265"/>
      <c r="PUL32" s="265"/>
      <c r="PUM32" s="265"/>
      <c r="PUN32" s="265"/>
      <c r="PUO32" s="265"/>
      <c r="PUP32" s="265"/>
      <c r="PUQ32" s="265"/>
      <c r="PUR32" s="265"/>
      <c r="PUS32" s="265"/>
      <c r="PUT32" s="265"/>
      <c r="PUU32" s="265"/>
      <c r="PUV32" s="265"/>
      <c r="PUW32" s="265"/>
      <c r="PUX32" s="265"/>
      <c r="PUY32" s="265"/>
      <c r="PUZ32" s="265"/>
      <c r="PVA32" s="265"/>
      <c r="PVB32" s="265"/>
      <c r="PVC32" s="265"/>
      <c r="PVD32" s="265"/>
      <c r="PVE32" s="265"/>
      <c r="PVF32" s="265"/>
      <c r="PVG32" s="265"/>
      <c r="PVH32" s="265"/>
      <c r="PVI32" s="265"/>
      <c r="PVJ32" s="265"/>
      <c r="PVK32" s="265"/>
      <c r="PVL32" s="265"/>
      <c r="PVM32" s="265"/>
      <c r="PVN32" s="265"/>
      <c r="PVO32" s="265"/>
      <c r="PVP32" s="265"/>
      <c r="PVQ32" s="265"/>
      <c r="PVR32" s="265"/>
      <c r="PVS32" s="265"/>
      <c r="PVT32" s="265"/>
      <c r="PVU32" s="265"/>
      <c r="PVV32" s="265"/>
      <c r="PVW32" s="265"/>
      <c r="PVX32" s="265"/>
      <c r="PVY32" s="265"/>
      <c r="PVZ32" s="265"/>
      <c r="PWA32" s="265"/>
      <c r="PWB32" s="265"/>
      <c r="PWC32" s="265"/>
      <c r="PWD32" s="265"/>
      <c r="PWE32" s="265"/>
      <c r="PWF32" s="265"/>
      <c r="PWG32" s="265"/>
      <c r="PWH32" s="265"/>
      <c r="PWI32" s="265"/>
      <c r="PWJ32" s="265"/>
      <c r="PWK32" s="265"/>
      <c r="PWL32" s="265"/>
      <c r="PWM32" s="265"/>
      <c r="PWN32" s="265"/>
      <c r="PWO32" s="265"/>
      <c r="PWP32" s="265"/>
      <c r="PWQ32" s="265"/>
      <c r="PWR32" s="265"/>
      <c r="PWS32" s="265"/>
      <c r="PWT32" s="265"/>
      <c r="PWU32" s="265"/>
      <c r="PWV32" s="265"/>
      <c r="PWW32" s="265"/>
      <c r="PWX32" s="265"/>
      <c r="PWY32" s="265"/>
      <c r="PWZ32" s="265"/>
      <c r="PXA32" s="265"/>
      <c r="PXB32" s="265"/>
      <c r="PXC32" s="265"/>
      <c r="PXD32" s="265"/>
      <c r="PXE32" s="265"/>
      <c r="PXF32" s="265"/>
      <c r="PXG32" s="265"/>
      <c r="PXH32" s="265"/>
      <c r="PXI32" s="265"/>
      <c r="PXJ32" s="265"/>
      <c r="PXK32" s="265"/>
      <c r="PXL32" s="265"/>
      <c r="PXM32" s="265"/>
      <c r="PXN32" s="265"/>
      <c r="PXO32" s="265"/>
      <c r="PXP32" s="265"/>
      <c r="PXQ32" s="265"/>
      <c r="PXR32" s="265"/>
      <c r="PXS32" s="265"/>
      <c r="PXT32" s="265"/>
      <c r="PXU32" s="265"/>
      <c r="PXV32" s="265"/>
      <c r="PXW32" s="265"/>
      <c r="PXX32" s="265"/>
      <c r="PXY32" s="265"/>
      <c r="PXZ32" s="265"/>
      <c r="PYA32" s="265"/>
      <c r="PYB32" s="265"/>
      <c r="PYC32" s="265"/>
      <c r="PYD32" s="265"/>
      <c r="PYE32" s="265"/>
      <c r="PYF32" s="265"/>
      <c r="PYG32" s="265"/>
      <c r="PYH32" s="265"/>
      <c r="PYI32" s="265"/>
      <c r="PYJ32" s="265"/>
      <c r="PYK32" s="265"/>
      <c r="PYL32" s="265"/>
      <c r="PYM32" s="265"/>
      <c r="PYN32" s="265"/>
      <c r="PYO32" s="265"/>
      <c r="PYP32" s="265"/>
      <c r="PYQ32" s="265"/>
      <c r="PYR32" s="265"/>
      <c r="PYS32" s="265"/>
      <c r="PYT32" s="265"/>
      <c r="PYU32" s="265"/>
      <c r="PYV32" s="265"/>
      <c r="PYW32" s="265"/>
      <c r="PYX32" s="265"/>
      <c r="PYY32" s="265"/>
      <c r="PYZ32" s="265"/>
      <c r="PZA32" s="265"/>
      <c r="PZB32" s="265"/>
      <c r="PZC32" s="265"/>
      <c r="PZD32" s="265"/>
      <c r="PZE32" s="265"/>
      <c r="PZF32" s="265"/>
      <c r="PZG32" s="265"/>
      <c r="PZH32" s="265"/>
      <c r="PZI32" s="265"/>
      <c r="PZJ32" s="265"/>
      <c r="PZK32" s="265"/>
      <c r="PZL32" s="265"/>
      <c r="PZM32" s="265"/>
      <c r="PZN32" s="265"/>
      <c r="PZO32" s="265"/>
      <c r="PZP32" s="265"/>
      <c r="PZQ32" s="265"/>
      <c r="PZR32" s="265"/>
      <c r="PZS32" s="265"/>
      <c r="PZT32" s="265"/>
      <c r="PZU32" s="265"/>
      <c r="PZV32" s="265"/>
      <c r="PZW32" s="265"/>
      <c r="PZX32" s="265"/>
      <c r="PZY32" s="265"/>
      <c r="PZZ32" s="265"/>
      <c r="QAA32" s="265"/>
      <c r="QAB32" s="265"/>
      <c r="QAC32" s="265"/>
      <c r="QAD32" s="265"/>
      <c r="QAE32" s="265"/>
      <c r="QAF32" s="265"/>
      <c r="QAG32" s="265"/>
      <c r="QAH32" s="265"/>
      <c r="QAI32" s="265"/>
      <c r="QAJ32" s="265"/>
      <c r="QAK32" s="265"/>
      <c r="QAL32" s="265"/>
      <c r="QAM32" s="265"/>
      <c r="QAN32" s="265"/>
      <c r="QAO32" s="265"/>
      <c r="QAP32" s="265"/>
      <c r="QAQ32" s="265"/>
      <c r="QAR32" s="265"/>
      <c r="QAS32" s="265"/>
      <c r="QAT32" s="265"/>
      <c r="QAU32" s="265"/>
      <c r="QAV32" s="265"/>
      <c r="QAW32" s="265"/>
      <c r="QAX32" s="265"/>
      <c r="QAY32" s="265"/>
      <c r="QAZ32" s="265"/>
      <c r="QBA32" s="265"/>
      <c r="QBB32" s="265"/>
      <c r="QBC32" s="265"/>
      <c r="QBD32" s="265"/>
      <c r="QBE32" s="265"/>
      <c r="QBF32" s="265"/>
      <c r="QBG32" s="265"/>
      <c r="QBH32" s="265"/>
      <c r="QBI32" s="265"/>
      <c r="QBJ32" s="265"/>
      <c r="QBK32" s="265"/>
      <c r="QBL32" s="265"/>
      <c r="QBM32" s="265"/>
      <c r="QBN32" s="265"/>
      <c r="QBO32" s="265"/>
      <c r="QBP32" s="265"/>
      <c r="QBQ32" s="265"/>
      <c r="QBR32" s="265"/>
      <c r="QBS32" s="265"/>
      <c r="QBT32" s="265"/>
      <c r="QBU32" s="265"/>
      <c r="QBV32" s="265"/>
      <c r="QBW32" s="265"/>
      <c r="QBX32" s="265"/>
      <c r="QBY32" s="265"/>
      <c r="QBZ32" s="265"/>
      <c r="QCA32" s="265"/>
      <c r="QCB32" s="265"/>
      <c r="QCC32" s="265"/>
      <c r="QCD32" s="265"/>
      <c r="QCE32" s="265"/>
      <c r="QCF32" s="265"/>
      <c r="QCG32" s="265"/>
      <c r="QCH32" s="265"/>
      <c r="QCI32" s="265"/>
      <c r="QCJ32" s="265"/>
      <c r="QCK32" s="265"/>
      <c r="QCL32" s="265"/>
      <c r="QCM32" s="265"/>
      <c r="QCN32" s="265"/>
      <c r="QCO32" s="265"/>
      <c r="QCP32" s="265"/>
      <c r="QCQ32" s="265"/>
      <c r="QCR32" s="265"/>
      <c r="QCS32" s="265"/>
      <c r="QCT32" s="265"/>
      <c r="QCU32" s="265"/>
      <c r="QCV32" s="265"/>
      <c r="QCW32" s="265"/>
      <c r="QCX32" s="265"/>
      <c r="QCY32" s="265"/>
      <c r="QCZ32" s="265"/>
      <c r="QDA32" s="265"/>
      <c r="QDB32" s="265"/>
      <c r="QDC32" s="265"/>
      <c r="QDD32" s="265"/>
      <c r="QDE32" s="265"/>
      <c r="QDF32" s="265"/>
      <c r="QDG32" s="265"/>
      <c r="QDH32" s="265"/>
      <c r="QDI32" s="265"/>
      <c r="QDJ32" s="265"/>
      <c r="QDK32" s="265"/>
      <c r="QDL32" s="265"/>
      <c r="QDM32" s="265"/>
      <c r="QDN32" s="265"/>
      <c r="QDO32" s="265"/>
      <c r="QDP32" s="265"/>
      <c r="QDQ32" s="265"/>
      <c r="QDR32" s="265"/>
      <c r="QDS32" s="265"/>
      <c r="QDT32" s="265"/>
      <c r="QDU32" s="265"/>
      <c r="QDV32" s="265"/>
      <c r="QDW32" s="265"/>
      <c r="QDX32" s="265"/>
      <c r="QDY32" s="265"/>
      <c r="QDZ32" s="265"/>
      <c r="QEA32" s="265"/>
      <c r="QEB32" s="265"/>
      <c r="QEC32" s="265"/>
      <c r="QED32" s="265"/>
      <c r="QEE32" s="265"/>
      <c r="QEF32" s="265"/>
      <c r="QEG32" s="265"/>
      <c r="QEH32" s="265"/>
      <c r="QEI32" s="265"/>
      <c r="QEJ32" s="265"/>
      <c r="QEK32" s="265"/>
      <c r="QEL32" s="265"/>
      <c r="QEM32" s="265"/>
      <c r="QEN32" s="265"/>
      <c r="QEO32" s="265"/>
      <c r="QEP32" s="265"/>
      <c r="QEQ32" s="265"/>
      <c r="QER32" s="265"/>
      <c r="QES32" s="265"/>
      <c r="QET32" s="265"/>
      <c r="QEU32" s="265"/>
      <c r="QEV32" s="265"/>
      <c r="QEW32" s="265"/>
      <c r="QEX32" s="265"/>
      <c r="QEY32" s="265"/>
      <c r="QEZ32" s="265"/>
      <c r="QFA32" s="265"/>
      <c r="QFB32" s="265"/>
      <c r="QFC32" s="265"/>
      <c r="QFD32" s="265"/>
      <c r="QFE32" s="265"/>
      <c r="QFF32" s="265"/>
      <c r="QFG32" s="265"/>
      <c r="QFH32" s="265"/>
      <c r="QFI32" s="265"/>
      <c r="QFJ32" s="265"/>
      <c r="QFK32" s="265"/>
      <c r="QFL32" s="265"/>
      <c r="QFM32" s="265"/>
      <c r="QFN32" s="265"/>
      <c r="QFO32" s="265"/>
      <c r="QFP32" s="265"/>
      <c r="QFQ32" s="265"/>
      <c r="QFR32" s="265"/>
      <c r="QFS32" s="265"/>
      <c r="QFT32" s="265"/>
      <c r="QFU32" s="265"/>
      <c r="QFV32" s="265"/>
      <c r="QFW32" s="265"/>
      <c r="QFX32" s="265"/>
      <c r="QFY32" s="265"/>
      <c r="QFZ32" s="265"/>
      <c r="QGA32" s="265"/>
      <c r="QGB32" s="265"/>
      <c r="QGC32" s="265"/>
      <c r="QGD32" s="265"/>
      <c r="QGE32" s="265"/>
      <c r="QGF32" s="265"/>
      <c r="QGG32" s="265"/>
      <c r="QGH32" s="265"/>
      <c r="QGI32" s="265"/>
      <c r="QGJ32" s="265"/>
      <c r="QGK32" s="265"/>
      <c r="QGL32" s="265"/>
      <c r="QGM32" s="265"/>
      <c r="QGN32" s="265"/>
      <c r="QGO32" s="265"/>
      <c r="QGP32" s="265"/>
      <c r="QGQ32" s="265"/>
      <c r="QGR32" s="265"/>
      <c r="QGS32" s="265"/>
      <c r="QGT32" s="265"/>
      <c r="QGU32" s="265"/>
      <c r="QGV32" s="265"/>
      <c r="QGW32" s="265"/>
      <c r="QGX32" s="265"/>
      <c r="QGY32" s="265"/>
      <c r="QGZ32" s="265"/>
      <c r="QHA32" s="265"/>
      <c r="QHB32" s="265"/>
      <c r="QHC32" s="265"/>
      <c r="QHD32" s="265"/>
      <c r="QHE32" s="265"/>
      <c r="QHF32" s="265"/>
      <c r="QHG32" s="265"/>
      <c r="QHH32" s="265"/>
      <c r="QHI32" s="265"/>
      <c r="QHJ32" s="265"/>
      <c r="QHK32" s="265"/>
      <c r="QHL32" s="265"/>
      <c r="QHM32" s="265"/>
      <c r="QHN32" s="265"/>
      <c r="QHO32" s="265"/>
      <c r="QHP32" s="265"/>
      <c r="QHQ32" s="265"/>
      <c r="QHR32" s="265"/>
      <c r="QHS32" s="265"/>
      <c r="QHT32" s="265"/>
      <c r="QHU32" s="265"/>
      <c r="QHV32" s="265"/>
      <c r="QHW32" s="265"/>
      <c r="QHX32" s="265"/>
      <c r="QHY32" s="265"/>
      <c r="QHZ32" s="265"/>
      <c r="QIA32" s="265"/>
      <c r="QIB32" s="265"/>
      <c r="QIC32" s="265"/>
      <c r="QID32" s="265"/>
      <c r="QIE32" s="265"/>
      <c r="QIF32" s="265"/>
      <c r="QIG32" s="265"/>
      <c r="QIH32" s="265"/>
      <c r="QII32" s="265"/>
      <c r="QIJ32" s="265"/>
      <c r="QIK32" s="265"/>
      <c r="QIL32" s="265"/>
      <c r="QIM32" s="265"/>
      <c r="QIN32" s="265"/>
      <c r="QIO32" s="265"/>
      <c r="QIP32" s="265"/>
      <c r="QIQ32" s="265"/>
      <c r="QIR32" s="265"/>
      <c r="QIS32" s="265"/>
      <c r="QIT32" s="265"/>
      <c r="QIU32" s="265"/>
      <c r="QIV32" s="265"/>
      <c r="QIW32" s="265"/>
      <c r="QIX32" s="265"/>
      <c r="QIY32" s="265"/>
      <c r="QIZ32" s="265"/>
      <c r="QJA32" s="265"/>
      <c r="QJB32" s="265"/>
      <c r="QJC32" s="265"/>
      <c r="QJD32" s="265"/>
      <c r="QJE32" s="265"/>
      <c r="QJF32" s="265"/>
      <c r="QJG32" s="265"/>
      <c r="QJH32" s="265"/>
      <c r="QJI32" s="265"/>
      <c r="QJJ32" s="265"/>
      <c r="QJK32" s="265"/>
      <c r="QJL32" s="265"/>
      <c r="QJM32" s="265"/>
      <c r="QJN32" s="265"/>
      <c r="QJO32" s="265"/>
      <c r="QJP32" s="265"/>
      <c r="QJQ32" s="265"/>
      <c r="QJR32" s="265"/>
      <c r="QJS32" s="265"/>
      <c r="QJT32" s="265"/>
      <c r="QJU32" s="265"/>
      <c r="QJV32" s="265"/>
      <c r="QJW32" s="265"/>
      <c r="QJX32" s="265"/>
      <c r="QJY32" s="265"/>
      <c r="QJZ32" s="265"/>
      <c r="QKA32" s="265"/>
      <c r="QKB32" s="265"/>
      <c r="QKC32" s="265"/>
      <c r="QKD32" s="265"/>
      <c r="QKE32" s="265"/>
      <c r="QKF32" s="265"/>
      <c r="QKG32" s="265"/>
      <c r="QKH32" s="265"/>
      <c r="QKI32" s="265"/>
      <c r="QKJ32" s="265"/>
      <c r="QKK32" s="265"/>
      <c r="QKL32" s="265"/>
      <c r="QKM32" s="265"/>
      <c r="QKN32" s="265"/>
      <c r="QKO32" s="265"/>
      <c r="QKP32" s="265"/>
      <c r="QKQ32" s="265"/>
      <c r="QKR32" s="265"/>
      <c r="QKS32" s="265"/>
      <c r="QKT32" s="265"/>
      <c r="QKU32" s="265"/>
      <c r="QKV32" s="265"/>
      <c r="QKW32" s="265"/>
      <c r="QKX32" s="265"/>
      <c r="QKY32" s="265"/>
      <c r="QKZ32" s="265"/>
      <c r="QLA32" s="265"/>
      <c r="QLB32" s="265"/>
      <c r="QLC32" s="265"/>
      <c r="QLD32" s="265"/>
      <c r="QLE32" s="265"/>
      <c r="QLF32" s="265"/>
      <c r="QLG32" s="265"/>
      <c r="QLH32" s="265"/>
      <c r="QLI32" s="265"/>
      <c r="QLJ32" s="265"/>
      <c r="QLK32" s="265"/>
      <c r="QLL32" s="265"/>
      <c r="QLM32" s="265"/>
      <c r="QLN32" s="265"/>
      <c r="QLO32" s="265"/>
      <c r="QLP32" s="265"/>
      <c r="QLQ32" s="265"/>
      <c r="QLR32" s="265"/>
      <c r="QLS32" s="265"/>
      <c r="QLT32" s="265"/>
      <c r="QLU32" s="265"/>
      <c r="QLV32" s="265"/>
      <c r="QLW32" s="265"/>
      <c r="QLX32" s="265"/>
      <c r="QLY32" s="265"/>
      <c r="QLZ32" s="265"/>
      <c r="QMA32" s="265"/>
      <c r="QMB32" s="265"/>
      <c r="QMC32" s="265"/>
      <c r="QMD32" s="265"/>
      <c r="QME32" s="265"/>
      <c r="QMF32" s="265"/>
      <c r="QMG32" s="265"/>
      <c r="QMH32" s="265"/>
      <c r="QMI32" s="265"/>
      <c r="QMJ32" s="265"/>
      <c r="QMK32" s="265"/>
      <c r="QML32" s="265"/>
      <c r="QMM32" s="265"/>
      <c r="QMN32" s="265"/>
      <c r="QMO32" s="265"/>
      <c r="QMP32" s="265"/>
      <c r="QMQ32" s="265"/>
      <c r="QMR32" s="265"/>
      <c r="QMS32" s="265"/>
      <c r="QMT32" s="265"/>
      <c r="QMU32" s="265"/>
      <c r="QMV32" s="265"/>
      <c r="QMW32" s="265"/>
      <c r="QMX32" s="265"/>
      <c r="QMY32" s="265"/>
      <c r="QMZ32" s="265"/>
      <c r="QNA32" s="265"/>
      <c r="QNB32" s="265"/>
      <c r="QNC32" s="265"/>
      <c r="QND32" s="265"/>
      <c r="QNE32" s="265"/>
      <c r="QNF32" s="265"/>
      <c r="QNG32" s="265"/>
      <c r="QNH32" s="265"/>
      <c r="QNI32" s="265"/>
      <c r="QNJ32" s="265"/>
      <c r="QNK32" s="265"/>
      <c r="QNL32" s="265"/>
      <c r="QNM32" s="265"/>
      <c r="QNN32" s="265"/>
      <c r="QNO32" s="265"/>
      <c r="QNP32" s="265"/>
      <c r="QNQ32" s="265"/>
      <c r="QNR32" s="265"/>
      <c r="QNS32" s="265"/>
      <c r="QNT32" s="265"/>
      <c r="QNU32" s="265"/>
      <c r="QNV32" s="265"/>
      <c r="QNW32" s="265"/>
      <c r="QNX32" s="265"/>
      <c r="QNY32" s="265"/>
      <c r="QNZ32" s="265"/>
      <c r="QOA32" s="265"/>
      <c r="QOB32" s="265"/>
      <c r="QOC32" s="265"/>
      <c r="QOD32" s="265"/>
      <c r="QOE32" s="265"/>
      <c r="QOF32" s="265"/>
      <c r="QOG32" s="265"/>
      <c r="QOH32" s="265"/>
      <c r="QOI32" s="265"/>
      <c r="QOJ32" s="265"/>
      <c r="QOK32" s="265"/>
      <c r="QOL32" s="265"/>
      <c r="QOM32" s="265"/>
      <c r="QON32" s="265"/>
      <c r="QOO32" s="265"/>
      <c r="QOP32" s="265"/>
      <c r="QOQ32" s="265"/>
      <c r="QOR32" s="265"/>
      <c r="QOS32" s="265"/>
      <c r="QOT32" s="265"/>
      <c r="QOU32" s="265"/>
      <c r="QOV32" s="265"/>
      <c r="QOW32" s="265"/>
      <c r="QOX32" s="265"/>
      <c r="QOY32" s="265"/>
      <c r="QOZ32" s="265"/>
      <c r="QPA32" s="265"/>
      <c r="QPB32" s="265"/>
      <c r="QPC32" s="265"/>
      <c r="QPD32" s="265"/>
      <c r="QPE32" s="265"/>
      <c r="QPF32" s="265"/>
      <c r="QPG32" s="265"/>
      <c r="QPH32" s="265"/>
      <c r="QPI32" s="265"/>
      <c r="QPJ32" s="265"/>
      <c r="QPK32" s="265"/>
      <c r="QPL32" s="265"/>
      <c r="QPM32" s="265"/>
      <c r="QPN32" s="265"/>
      <c r="QPO32" s="265"/>
      <c r="QPP32" s="265"/>
      <c r="QPQ32" s="265"/>
      <c r="QPR32" s="265"/>
      <c r="QPS32" s="265"/>
      <c r="QPT32" s="265"/>
      <c r="QPU32" s="265"/>
      <c r="QPV32" s="265"/>
      <c r="QPW32" s="265"/>
      <c r="QPX32" s="265"/>
      <c r="QPY32" s="265"/>
      <c r="QPZ32" s="265"/>
      <c r="QQA32" s="265"/>
      <c r="QQB32" s="265"/>
      <c r="QQC32" s="265"/>
      <c r="QQD32" s="265"/>
      <c r="QQE32" s="265"/>
      <c r="QQF32" s="265"/>
      <c r="QQG32" s="265"/>
      <c r="QQH32" s="265"/>
      <c r="QQI32" s="265"/>
      <c r="QQJ32" s="265"/>
      <c r="QQK32" s="265"/>
      <c r="QQL32" s="265"/>
      <c r="QQM32" s="265"/>
      <c r="QQN32" s="265"/>
      <c r="QQO32" s="265"/>
      <c r="QQP32" s="265"/>
      <c r="QQQ32" s="265"/>
      <c r="QQR32" s="265"/>
      <c r="QQS32" s="265"/>
      <c r="QQT32" s="265"/>
      <c r="QQU32" s="265"/>
      <c r="QQV32" s="265"/>
      <c r="QQW32" s="265"/>
      <c r="QQX32" s="265"/>
      <c r="QQY32" s="265"/>
      <c r="QQZ32" s="265"/>
      <c r="QRA32" s="265"/>
      <c r="QRB32" s="265"/>
      <c r="QRC32" s="265"/>
      <c r="QRD32" s="265"/>
      <c r="QRE32" s="265"/>
      <c r="QRF32" s="265"/>
      <c r="QRG32" s="265"/>
      <c r="QRH32" s="265"/>
      <c r="QRI32" s="265"/>
      <c r="QRJ32" s="265"/>
      <c r="QRK32" s="265"/>
      <c r="QRL32" s="265"/>
      <c r="QRM32" s="265"/>
      <c r="QRN32" s="265"/>
      <c r="QRO32" s="265"/>
      <c r="QRP32" s="265"/>
      <c r="QRQ32" s="265"/>
      <c r="QRR32" s="265"/>
      <c r="QRS32" s="265"/>
      <c r="QRT32" s="265"/>
      <c r="QRU32" s="265"/>
      <c r="QRV32" s="265"/>
      <c r="QRW32" s="265"/>
      <c r="QRX32" s="265"/>
      <c r="QRY32" s="265"/>
      <c r="QRZ32" s="265"/>
      <c r="QSA32" s="265"/>
      <c r="QSB32" s="265"/>
      <c r="QSC32" s="265"/>
      <c r="QSD32" s="265"/>
      <c r="QSE32" s="265"/>
      <c r="QSF32" s="265"/>
      <c r="QSG32" s="265"/>
      <c r="QSH32" s="265"/>
      <c r="QSI32" s="265"/>
      <c r="QSJ32" s="265"/>
      <c r="QSK32" s="265"/>
      <c r="QSL32" s="265"/>
      <c r="QSM32" s="265"/>
      <c r="QSN32" s="265"/>
      <c r="QSO32" s="265"/>
      <c r="QSP32" s="265"/>
      <c r="QSQ32" s="265"/>
      <c r="QSR32" s="265"/>
      <c r="QSS32" s="265"/>
      <c r="QST32" s="265"/>
      <c r="QSU32" s="265"/>
      <c r="QSV32" s="265"/>
      <c r="QSW32" s="265"/>
      <c r="QSX32" s="265"/>
      <c r="QSY32" s="265"/>
      <c r="QSZ32" s="265"/>
      <c r="QTA32" s="265"/>
      <c r="QTB32" s="265"/>
      <c r="QTC32" s="265"/>
      <c r="QTD32" s="265"/>
      <c r="QTE32" s="265"/>
      <c r="QTF32" s="265"/>
      <c r="QTG32" s="265"/>
      <c r="QTH32" s="265"/>
      <c r="QTI32" s="265"/>
      <c r="QTJ32" s="265"/>
      <c r="QTK32" s="265"/>
      <c r="QTL32" s="265"/>
      <c r="QTM32" s="265"/>
      <c r="QTN32" s="265"/>
      <c r="QTO32" s="265"/>
      <c r="QTP32" s="265"/>
      <c r="QTQ32" s="265"/>
      <c r="QTR32" s="265"/>
      <c r="QTS32" s="265"/>
      <c r="QTT32" s="265"/>
      <c r="QTU32" s="265"/>
      <c r="QTV32" s="265"/>
      <c r="QTW32" s="265"/>
      <c r="QTX32" s="265"/>
      <c r="QTY32" s="265"/>
      <c r="QTZ32" s="265"/>
      <c r="QUA32" s="265"/>
      <c r="QUB32" s="265"/>
      <c r="QUC32" s="265"/>
      <c r="QUD32" s="265"/>
      <c r="QUE32" s="265"/>
      <c r="QUF32" s="265"/>
      <c r="QUG32" s="265"/>
      <c r="QUH32" s="265"/>
      <c r="QUI32" s="265"/>
      <c r="QUJ32" s="265"/>
      <c r="QUK32" s="265"/>
      <c r="QUL32" s="265"/>
      <c r="QUM32" s="265"/>
      <c r="QUN32" s="265"/>
      <c r="QUO32" s="265"/>
      <c r="QUP32" s="265"/>
      <c r="QUQ32" s="265"/>
      <c r="QUR32" s="265"/>
      <c r="QUS32" s="265"/>
      <c r="QUT32" s="265"/>
      <c r="QUU32" s="265"/>
      <c r="QUV32" s="265"/>
      <c r="QUW32" s="265"/>
      <c r="QUX32" s="265"/>
      <c r="QUY32" s="265"/>
      <c r="QUZ32" s="265"/>
      <c r="QVA32" s="265"/>
      <c r="QVB32" s="265"/>
      <c r="QVC32" s="265"/>
      <c r="QVD32" s="265"/>
      <c r="QVE32" s="265"/>
      <c r="QVF32" s="265"/>
      <c r="QVG32" s="265"/>
      <c r="QVH32" s="265"/>
      <c r="QVI32" s="265"/>
      <c r="QVJ32" s="265"/>
      <c r="QVK32" s="265"/>
      <c r="QVL32" s="265"/>
      <c r="QVM32" s="265"/>
      <c r="QVN32" s="265"/>
      <c r="QVO32" s="265"/>
      <c r="QVP32" s="265"/>
      <c r="QVQ32" s="265"/>
      <c r="QVR32" s="265"/>
      <c r="QVS32" s="265"/>
      <c r="QVT32" s="265"/>
      <c r="QVU32" s="265"/>
      <c r="QVV32" s="265"/>
      <c r="QVW32" s="265"/>
      <c r="QVX32" s="265"/>
      <c r="QVY32" s="265"/>
      <c r="QVZ32" s="265"/>
      <c r="QWA32" s="265"/>
      <c r="QWB32" s="265"/>
      <c r="QWC32" s="265"/>
      <c r="QWD32" s="265"/>
      <c r="QWE32" s="265"/>
      <c r="QWF32" s="265"/>
      <c r="QWG32" s="265"/>
      <c r="QWH32" s="265"/>
      <c r="QWI32" s="265"/>
      <c r="QWJ32" s="265"/>
      <c r="QWK32" s="265"/>
      <c r="QWL32" s="265"/>
      <c r="QWM32" s="265"/>
      <c r="QWN32" s="265"/>
      <c r="QWO32" s="265"/>
      <c r="QWP32" s="265"/>
      <c r="QWQ32" s="265"/>
      <c r="QWR32" s="265"/>
      <c r="QWS32" s="265"/>
      <c r="QWT32" s="265"/>
      <c r="QWU32" s="265"/>
      <c r="QWV32" s="265"/>
      <c r="QWW32" s="265"/>
      <c r="QWX32" s="265"/>
      <c r="QWY32" s="265"/>
      <c r="QWZ32" s="265"/>
      <c r="QXA32" s="265"/>
      <c r="QXB32" s="265"/>
      <c r="QXC32" s="265"/>
      <c r="QXD32" s="265"/>
      <c r="QXE32" s="265"/>
      <c r="QXF32" s="265"/>
      <c r="QXG32" s="265"/>
      <c r="QXH32" s="265"/>
      <c r="QXI32" s="265"/>
      <c r="QXJ32" s="265"/>
      <c r="QXK32" s="265"/>
      <c r="QXL32" s="265"/>
      <c r="QXM32" s="265"/>
      <c r="QXN32" s="265"/>
      <c r="QXO32" s="265"/>
      <c r="QXP32" s="265"/>
      <c r="QXQ32" s="265"/>
      <c r="QXR32" s="265"/>
      <c r="QXS32" s="265"/>
      <c r="QXT32" s="265"/>
      <c r="QXU32" s="265"/>
      <c r="QXV32" s="265"/>
      <c r="QXW32" s="265"/>
      <c r="QXX32" s="265"/>
      <c r="QXY32" s="265"/>
      <c r="QXZ32" s="265"/>
      <c r="QYA32" s="265"/>
      <c r="QYB32" s="265"/>
      <c r="QYC32" s="265"/>
      <c r="QYD32" s="265"/>
      <c r="QYE32" s="265"/>
      <c r="QYF32" s="265"/>
      <c r="QYG32" s="265"/>
      <c r="QYH32" s="265"/>
      <c r="QYI32" s="265"/>
      <c r="QYJ32" s="265"/>
      <c r="QYK32" s="265"/>
      <c r="QYL32" s="265"/>
      <c r="QYM32" s="265"/>
      <c r="QYN32" s="265"/>
      <c r="QYO32" s="265"/>
      <c r="QYP32" s="265"/>
      <c r="QYQ32" s="265"/>
      <c r="QYR32" s="265"/>
      <c r="QYS32" s="265"/>
      <c r="QYT32" s="265"/>
      <c r="QYU32" s="265"/>
      <c r="QYV32" s="265"/>
      <c r="QYW32" s="265"/>
      <c r="QYX32" s="265"/>
      <c r="QYY32" s="265"/>
      <c r="QYZ32" s="265"/>
      <c r="QZA32" s="265"/>
      <c r="QZB32" s="265"/>
      <c r="QZC32" s="265"/>
      <c r="QZD32" s="265"/>
      <c r="QZE32" s="265"/>
      <c r="QZF32" s="265"/>
      <c r="QZG32" s="265"/>
      <c r="QZH32" s="265"/>
      <c r="QZI32" s="265"/>
      <c r="QZJ32" s="265"/>
      <c r="QZK32" s="265"/>
      <c r="QZL32" s="265"/>
      <c r="QZM32" s="265"/>
      <c r="QZN32" s="265"/>
      <c r="QZO32" s="265"/>
      <c r="QZP32" s="265"/>
      <c r="QZQ32" s="265"/>
      <c r="QZR32" s="265"/>
      <c r="QZS32" s="265"/>
      <c r="QZT32" s="265"/>
      <c r="QZU32" s="265"/>
      <c r="QZV32" s="265"/>
      <c r="QZW32" s="265"/>
      <c r="QZX32" s="265"/>
      <c r="QZY32" s="265"/>
      <c r="QZZ32" s="265"/>
      <c r="RAA32" s="265"/>
      <c r="RAB32" s="265"/>
      <c r="RAC32" s="265"/>
      <c r="RAD32" s="265"/>
      <c r="RAE32" s="265"/>
      <c r="RAF32" s="265"/>
      <c r="RAG32" s="265"/>
      <c r="RAH32" s="265"/>
      <c r="RAI32" s="265"/>
      <c r="RAJ32" s="265"/>
      <c r="RAK32" s="265"/>
      <c r="RAL32" s="265"/>
      <c r="RAM32" s="265"/>
      <c r="RAN32" s="265"/>
      <c r="RAO32" s="265"/>
      <c r="RAP32" s="265"/>
      <c r="RAQ32" s="265"/>
      <c r="RAR32" s="265"/>
      <c r="RAS32" s="265"/>
      <c r="RAT32" s="265"/>
      <c r="RAU32" s="265"/>
      <c r="RAV32" s="265"/>
      <c r="RAW32" s="265"/>
      <c r="RAX32" s="265"/>
      <c r="RAY32" s="265"/>
      <c r="RAZ32" s="265"/>
      <c r="RBA32" s="265"/>
      <c r="RBB32" s="265"/>
      <c r="RBC32" s="265"/>
      <c r="RBD32" s="265"/>
      <c r="RBE32" s="265"/>
      <c r="RBF32" s="265"/>
      <c r="RBG32" s="265"/>
      <c r="RBH32" s="265"/>
      <c r="RBI32" s="265"/>
      <c r="RBJ32" s="265"/>
      <c r="RBK32" s="265"/>
      <c r="RBL32" s="265"/>
      <c r="RBM32" s="265"/>
      <c r="RBN32" s="265"/>
      <c r="RBO32" s="265"/>
      <c r="RBP32" s="265"/>
      <c r="RBQ32" s="265"/>
      <c r="RBR32" s="265"/>
      <c r="RBS32" s="265"/>
      <c r="RBT32" s="265"/>
      <c r="RBU32" s="265"/>
      <c r="RBV32" s="265"/>
      <c r="RBW32" s="265"/>
      <c r="RBX32" s="265"/>
      <c r="RBY32" s="265"/>
      <c r="RBZ32" s="265"/>
      <c r="RCA32" s="265"/>
      <c r="RCB32" s="265"/>
      <c r="RCC32" s="265"/>
      <c r="RCD32" s="265"/>
      <c r="RCE32" s="265"/>
      <c r="RCF32" s="265"/>
      <c r="RCG32" s="265"/>
      <c r="RCH32" s="265"/>
      <c r="RCI32" s="265"/>
      <c r="RCJ32" s="265"/>
      <c r="RCK32" s="265"/>
      <c r="RCL32" s="265"/>
      <c r="RCM32" s="265"/>
      <c r="RCN32" s="265"/>
      <c r="RCO32" s="265"/>
      <c r="RCP32" s="265"/>
      <c r="RCQ32" s="265"/>
      <c r="RCR32" s="265"/>
      <c r="RCS32" s="265"/>
      <c r="RCT32" s="265"/>
      <c r="RCU32" s="265"/>
      <c r="RCV32" s="265"/>
      <c r="RCW32" s="265"/>
      <c r="RCX32" s="265"/>
      <c r="RCY32" s="265"/>
      <c r="RCZ32" s="265"/>
      <c r="RDA32" s="265"/>
      <c r="RDB32" s="265"/>
      <c r="RDC32" s="265"/>
      <c r="RDD32" s="265"/>
      <c r="RDE32" s="265"/>
      <c r="RDF32" s="265"/>
      <c r="RDG32" s="265"/>
      <c r="RDH32" s="265"/>
      <c r="RDI32" s="265"/>
      <c r="RDJ32" s="265"/>
      <c r="RDK32" s="265"/>
      <c r="RDL32" s="265"/>
      <c r="RDM32" s="265"/>
      <c r="RDN32" s="265"/>
      <c r="RDO32" s="265"/>
      <c r="RDP32" s="265"/>
      <c r="RDQ32" s="265"/>
      <c r="RDR32" s="265"/>
      <c r="RDS32" s="265"/>
      <c r="RDT32" s="265"/>
      <c r="RDU32" s="265"/>
      <c r="RDV32" s="265"/>
      <c r="RDW32" s="265"/>
      <c r="RDX32" s="265"/>
      <c r="RDY32" s="265"/>
      <c r="RDZ32" s="265"/>
      <c r="REA32" s="265"/>
      <c r="REB32" s="265"/>
      <c r="REC32" s="265"/>
      <c r="RED32" s="265"/>
      <c r="REE32" s="265"/>
      <c r="REF32" s="265"/>
      <c r="REG32" s="265"/>
      <c r="REH32" s="265"/>
      <c r="REI32" s="265"/>
      <c r="REJ32" s="265"/>
      <c r="REK32" s="265"/>
      <c r="REL32" s="265"/>
      <c r="REM32" s="265"/>
      <c r="REN32" s="265"/>
      <c r="REO32" s="265"/>
      <c r="REP32" s="265"/>
      <c r="REQ32" s="265"/>
      <c r="RER32" s="265"/>
      <c r="RES32" s="265"/>
      <c r="RET32" s="265"/>
      <c r="REU32" s="265"/>
      <c r="REV32" s="265"/>
      <c r="REW32" s="265"/>
      <c r="REX32" s="265"/>
      <c r="REY32" s="265"/>
      <c r="REZ32" s="265"/>
      <c r="RFA32" s="265"/>
      <c r="RFB32" s="265"/>
      <c r="RFC32" s="265"/>
      <c r="RFD32" s="265"/>
      <c r="RFE32" s="265"/>
      <c r="RFF32" s="265"/>
      <c r="RFG32" s="265"/>
      <c r="RFH32" s="265"/>
      <c r="RFI32" s="265"/>
      <c r="RFJ32" s="265"/>
      <c r="RFK32" s="265"/>
      <c r="RFL32" s="265"/>
      <c r="RFM32" s="265"/>
      <c r="RFN32" s="265"/>
      <c r="RFO32" s="265"/>
      <c r="RFP32" s="265"/>
      <c r="RFQ32" s="265"/>
      <c r="RFR32" s="265"/>
      <c r="RFS32" s="265"/>
      <c r="RFT32" s="265"/>
      <c r="RFU32" s="265"/>
      <c r="RFV32" s="265"/>
      <c r="RFW32" s="265"/>
      <c r="RFX32" s="265"/>
      <c r="RFY32" s="265"/>
      <c r="RFZ32" s="265"/>
      <c r="RGA32" s="265"/>
      <c r="RGB32" s="265"/>
      <c r="RGC32" s="265"/>
      <c r="RGD32" s="265"/>
      <c r="RGE32" s="265"/>
      <c r="RGF32" s="265"/>
      <c r="RGG32" s="265"/>
      <c r="RGH32" s="265"/>
      <c r="RGI32" s="265"/>
      <c r="RGJ32" s="265"/>
      <c r="RGK32" s="265"/>
      <c r="RGL32" s="265"/>
      <c r="RGM32" s="265"/>
      <c r="RGN32" s="265"/>
      <c r="RGO32" s="265"/>
      <c r="RGP32" s="265"/>
      <c r="RGQ32" s="265"/>
      <c r="RGR32" s="265"/>
      <c r="RGS32" s="265"/>
      <c r="RGT32" s="265"/>
      <c r="RGU32" s="265"/>
      <c r="RGV32" s="265"/>
      <c r="RGW32" s="265"/>
      <c r="RGX32" s="265"/>
      <c r="RGY32" s="265"/>
      <c r="RGZ32" s="265"/>
      <c r="RHA32" s="265"/>
      <c r="RHB32" s="265"/>
      <c r="RHC32" s="265"/>
      <c r="RHD32" s="265"/>
      <c r="RHE32" s="265"/>
      <c r="RHF32" s="265"/>
      <c r="RHG32" s="265"/>
      <c r="RHH32" s="265"/>
      <c r="RHI32" s="265"/>
      <c r="RHJ32" s="265"/>
      <c r="RHK32" s="265"/>
      <c r="RHL32" s="265"/>
      <c r="RHM32" s="265"/>
      <c r="RHN32" s="265"/>
      <c r="RHO32" s="265"/>
      <c r="RHP32" s="265"/>
      <c r="RHQ32" s="265"/>
      <c r="RHR32" s="265"/>
      <c r="RHS32" s="265"/>
      <c r="RHT32" s="265"/>
      <c r="RHU32" s="265"/>
      <c r="RHV32" s="265"/>
      <c r="RHW32" s="265"/>
      <c r="RHX32" s="265"/>
      <c r="RHY32" s="265"/>
      <c r="RHZ32" s="265"/>
      <c r="RIA32" s="265"/>
      <c r="RIB32" s="265"/>
      <c r="RIC32" s="265"/>
      <c r="RID32" s="265"/>
      <c r="RIE32" s="265"/>
      <c r="RIF32" s="265"/>
      <c r="RIG32" s="265"/>
      <c r="RIH32" s="265"/>
      <c r="RII32" s="265"/>
      <c r="RIJ32" s="265"/>
      <c r="RIK32" s="265"/>
      <c r="RIL32" s="265"/>
      <c r="RIM32" s="265"/>
      <c r="RIN32" s="265"/>
      <c r="RIO32" s="265"/>
      <c r="RIP32" s="265"/>
      <c r="RIQ32" s="265"/>
      <c r="RIR32" s="265"/>
      <c r="RIS32" s="265"/>
      <c r="RIT32" s="265"/>
      <c r="RIU32" s="265"/>
      <c r="RIV32" s="265"/>
      <c r="RIW32" s="265"/>
      <c r="RIX32" s="265"/>
      <c r="RIY32" s="265"/>
      <c r="RIZ32" s="265"/>
      <c r="RJA32" s="265"/>
      <c r="RJB32" s="265"/>
      <c r="RJC32" s="265"/>
      <c r="RJD32" s="265"/>
      <c r="RJE32" s="265"/>
      <c r="RJF32" s="265"/>
      <c r="RJG32" s="265"/>
      <c r="RJH32" s="265"/>
      <c r="RJI32" s="265"/>
      <c r="RJJ32" s="265"/>
      <c r="RJK32" s="265"/>
      <c r="RJL32" s="265"/>
      <c r="RJM32" s="265"/>
      <c r="RJN32" s="265"/>
      <c r="RJO32" s="265"/>
      <c r="RJP32" s="265"/>
      <c r="RJQ32" s="265"/>
      <c r="RJR32" s="265"/>
      <c r="RJS32" s="265"/>
      <c r="RJT32" s="265"/>
      <c r="RJU32" s="265"/>
      <c r="RJV32" s="265"/>
      <c r="RJW32" s="265"/>
      <c r="RJX32" s="265"/>
      <c r="RJY32" s="265"/>
      <c r="RJZ32" s="265"/>
      <c r="RKA32" s="265"/>
      <c r="RKB32" s="265"/>
      <c r="RKC32" s="265"/>
      <c r="RKD32" s="265"/>
      <c r="RKE32" s="265"/>
      <c r="RKF32" s="265"/>
      <c r="RKG32" s="265"/>
      <c r="RKH32" s="265"/>
      <c r="RKI32" s="265"/>
      <c r="RKJ32" s="265"/>
      <c r="RKK32" s="265"/>
      <c r="RKL32" s="265"/>
      <c r="RKM32" s="265"/>
      <c r="RKN32" s="265"/>
      <c r="RKO32" s="265"/>
      <c r="RKP32" s="265"/>
      <c r="RKQ32" s="265"/>
      <c r="RKR32" s="265"/>
      <c r="RKS32" s="265"/>
      <c r="RKT32" s="265"/>
      <c r="RKU32" s="265"/>
      <c r="RKV32" s="265"/>
      <c r="RKW32" s="265"/>
      <c r="RKX32" s="265"/>
      <c r="RKY32" s="265"/>
      <c r="RKZ32" s="265"/>
      <c r="RLA32" s="265"/>
      <c r="RLB32" s="265"/>
      <c r="RLC32" s="265"/>
      <c r="RLD32" s="265"/>
      <c r="RLE32" s="265"/>
      <c r="RLF32" s="265"/>
      <c r="RLG32" s="265"/>
      <c r="RLH32" s="265"/>
      <c r="RLI32" s="265"/>
      <c r="RLJ32" s="265"/>
      <c r="RLK32" s="265"/>
      <c r="RLL32" s="265"/>
      <c r="RLM32" s="265"/>
      <c r="RLN32" s="265"/>
      <c r="RLO32" s="265"/>
      <c r="RLP32" s="265"/>
      <c r="RLQ32" s="265"/>
      <c r="RLR32" s="265"/>
      <c r="RLS32" s="265"/>
      <c r="RLT32" s="265"/>
      <c r="RLU32" s="265"/>
      <c r="RLV32" s="265"/>
      <c r="RLW32" s="265"/>
      <c r="RLX32" s="265"/>
      <c r="RLY32" s="265"/>
      <c r="RLZ32" s="265"/>
      <c r="RMA32" s="265"/>
      <c r="RMB32" s="265"/>
      <c r="RMC32" s="265"/>
      <c r="RMD32" s="265"/>
      <c r="RME32" s="265"/>
      <c r="RMF32" s="265"/>
      <c r="RMG32" s="265"/>
      <c r="RMH32" s="265"/>
      <c r="RMI32" s="265"/>
      <c r="RMJ32" s="265"/>
      <c r="RMK32" s="265"/>
      <c r="RML32" s="265"/>
      <c r="RMM32" s="265"/>
      <c r="RMN32" s="265"/>
      <c r="RMO32" s="265"/>
      <c r="RMP32" s="265"/>
      <c r="RMQ32" s="265"/>
      <c r="RMR32" s="265"/>
      <c r="RMS32" s="265"/>
      <c r="RMT32" s="265"/>
      <c r="RMU32" s="265"/>
      <c r="RMV32" s="265"/>
      <c r="RMW32" s="265"/>
      <c r="RMX32" s="265"/>
      <c r="RMY32" s="265"/>
      <c r="RMZ32" s="265"/>
      <c r="RNA32" s="265"/>
      <c r="RNB32" s="265"/>
      <c r="RNC32" s="265"/>
      <c r="RND32" s="265"/>
      <c r="RNE32" s="265"/>
      <c r="RNF32" s="265"/>
      <c r="RNG32" s="265"/>
      <c r="RNH32" s="265"/>
      <c r="RNI32" s="265"/>
      <c r="RNJ32" s="265"/>
      <c r="RNK32" s="265"/>
      <c r="RNL32" s="265"/>
      <c r="RNM32" s="265"/>
      <c r="RNN32" s="265"/>
      <c r="RNO32" s="265"/>
      <c r="RNP32" s="265"/>
      <c r="RNQ32" s="265"/>
      <c r="RNR32" s="265"/>
      <c r="RNS32" s="265"/>
      <c r="RNT32" s="265"/>
      <c r="RNU32" s="265"/>
      <c r="RNV32" s="265"/>
      <c r="RNW32" s="265"/>
      <c r="RNX32" s="265"/>
      <c r="RNY32" s="265"/>
      <c r="RNZ32" s="265"/>
      <c r="ROA32" s="265"/>
      <c r="ROB32" s="265"/>
      <c r="ROC32" s="265"/>
      <c r="ROD32" s="265"/>
      <c r="ROE32" s="265"/>
      <c r="ROF32" s="265"/>
      <c r="ROG32" s="265"/>
      <c r="ROH32" s="265"/>
      <c r="ROI32" s="265"/>
      <c r="ROJ32" s="265"/>
      <c r="ROK32" s="265"/>
      <c r="ROL32" s="265"/>
      <c r="ROM32" s="265"/>
      <c r="RON32" s="265"/>
      <c r="ROO32" s="265"/>
      <c r="ROP32" s="265"/>
      <c r="ROQ32" s="265"/>
      <c r="ROR32" s="265"/>
      <c r="ROS32" s="265"/>
      <c r="ROT32" s="265"/>
      <c r="ROU32" s="265"/>
      <c r="ROV32" s="265"/>
      <c r="ROW32" s="265"/>
      <c r="ROX32" s="265"/>
      <c r="ROY32" s="265"/>
      <c r="ROZ32" s="265"/>
      <c r="RPA32" s="265"/>
      <c r="RPB32" s="265"/>
      <c r="RPC32" s="265"/>
      <c r="RPD32" s="265"/>
      <c r="RPE32" s="265"/>
      <c r="RPF32" s="265"/>
      <c r="RPG32" s="265"/>
      <c r="RPH32" s="265"/>
      <c r="RPI32" s="265"/>
      <c r="RPJ32" s="265"/>
      <c r="RPK32" s="265"/>
      <c r="RPL32" s="265"/>
      <c r="RPM32" s="265"/>
      <c r="RPN32" s="265"/>
      <c r="RPO32" s="265"/>
      <c r="RPP32" s="265"/>
      <c r="RPQ32" s="265"/>
      <c r="RPR32" s="265"/>
      <c r="RPS32" s="265"/>
      <c r="RPT32" s="265"/>
      <c r="RPU32" s="265"/>
      <c r="RPV32" s="265"/>
      <c r="RPW32" s="265"/>
      <c r="RPX32" s="265"/>
      <c r="RPY32" s="265"/>
      <c r="RPZ32" s="265"/>
      <c r="RQA32" s="265"/>
      <c r="RQB32" s="265"/>
      <c r="RQC32" s="265"/>
      <c r="RQD32" s="265"/>
      <c r="RQE32" s="265"/>
      <c r="RQF32" s="265"/>
      <c r="RQG32" s="265"/>
      <c r="RQH32" s="265"/>
      <c r="RQI32" s="265"/>
      <c r="RQJ32" s="265"/>
      <c r="RQK32" s="265"/>
      <c r="RQL32" s="265"/>
      <c r="RQM32" s="265"/>
      <c r="RQN32" s="265"/>
      <c r="RQO32" s="265"/>
      <c r="RQP32" s="265"/>
      <c r="RQQ32" s="265"/>
      <c r="RQR32" s="265"/>
      <c r="RQS32" s="265"/>
      <c r="RQT32" s="265"/>
      <c r="RQU32" s="265"/>
      <c r="RQV32" s="265"/>
      <c r="RQW32" s="265"/>
      <c r="RQX32" s="265"/>
      <c r="RQY32" s="265"/>
      <c r="RQZ32" s="265"/>
      <c r="RRA32" s="265"/>
      <c r="RRB32" s="265"/>
      <c r="RRC32" s="265"/>
      <c r="RRD32" s="265"/>
      <c r="RRE32" s="265"/>
      <c r="RRF32" s="265"/>
      <c r="RRG32" s="265"/>
      <c r="RRH32" s="265"/>
      <c r="RRI32" s="265"/>
      <c r="RRJ32" s="265"/>
      <c r="RRK32" s="265"/>
      <c r="RRL32" s="265"/>
      <c r="RRM32" s="265"/>
      <c r="RRN32" s="265"/>
      <c r="RRO32" s="265"/>
      <c r="RRP32" s="265"/>
      <c r="RRQ32" s="265"/>
      <c r="RRR32" s="265"/>
      <c r="RRS32" s="265"/>
      <c r="RRT32" s="265"/>
      <c r="RRU32" s="265"/>
      <c r="RRV32" s="265"/>
      <c r="RRW32" s="265"/>
      <c r="RRX32" s="265"/>
      <c r="RRY32" s="265"/>
      <c r="RRZ32" s="265"/>
      <c r="RSA32" s="265"/>
      <c r="RSB32" s="265"/>
      <c r="RSC32" s="265"/>
      <c r="RSD32" s="265"/>
      <c r="RSE32" s="265"/>
      <c r="RSF32" s="265"/>
      <c r="RSG32" s="265"/>
      <c r="RSH32" s="265"/>
      <c r="RSI32" s="265"/>
      <c r="RSJ32" s="265"/>
      <c r="RSK32" s="265"/>
      <c r="RSL32" s="265"/>
      <c r="RSM32" s="265"/>
      <c r="RSN32" s="265"/>
      <c r="RSO32" s="265"/>
      <c r="RSP32" s="265"/>
      <c r="RSQ32" s="265"/>
      <c r="RSR32" s="265"/>
      <c r="RSS32" s="265"/>
      <c r="RST32" s="265"/>
      <c r="RSU32" s="265"/>
      <c r="RSV32" s="265"/>
      <c r="RSW32" s="265"/>
      <c r="RSX32" s="265"/>
      <c r="RSY32" s="265"/>
      <c r="RSZ32" s="265"/>
      <c r="RTA32" s="265"/>
      <c r="RTB32" s="265"/>
      <c r="RTC32" s="265"/>
      <c r="RTD32" s="265"/>
      <c r="RTE32" s="265"/>
      <c r="RTF32" s="265"/>
      <c r="RTG32" s="265"/>
      <c r="RTH32" s="265"/>
      <c r="RTI32" s="265"/>
      <c r="RTJ32" s="265"/>
      <c r="RTK32" s="265"/>
      <c r="RTL32" s="265"/>
      <c r="RTM32" s="265"/>
      <c r="RTN32" s="265"/>
      <c r="RTO32" s="265"/>
      <c r="RTP32" s="265"/>
      <c r="RTQ32" s="265"/>
      <c r="RTR32" s="265"/>
      <c r="RTS32" s="265"/>
      <c r="RTT32" s="265"/>
      <c r="RTU32" s="265"/>
      <c r="RTV32" s="265"/>
      <c r="RTW32" s="265"/>
      <c r="RTX32" s="265"/>
      <c r="RTY32" s="265"/>
      <c r="RTZ32" s="265"/>
      <c r="RUA32" s="265"/>
      <c r="RUB32" s="265"/>
      <c r="RUC32" s="265"/>
      <c r="RUD32" s="265"/>
      <c r="RUE32" s="265"/>
      <c r="RUF32" s="265"/>
      <c r="RUG32" s="265"/>
      <c r="RUH32" s="265"/>
      <c r="RUI32" s="265"/>
      <c r="RUJ32" s="265"/>
      <c r="RUK32" s="265"/>
      <c r="RUL32" s="265"/>
      <c r="RUM32" s="265"/>
      <c r="RUN32" s="265"/>
      <c r="RUO32" s="265"/>
      <c r="RUP32" s="265"/>
      <c r="RUQ32" s="265"/>
      <c r="RUR32" s="265"/>
      <c r="RUS32" s="265"/>
      <c r="RUT32" s="265"/>
      <c r="RUU32" s="265"/>
      <c r="RUV32" s="265"/>
      <c r="RUW32" s="265"/>
      <c r="RUX32" s="265"/>
      <c r="RUY32" s="265"/>
      <c r="RUZ32" s="265"/>
      <c r="RVA32" s="265"/>
      <c r="RVB32" s="265"/>
      <c r="RVC32" s="265"/>
      <c r="RVD32" s="265"/>
      <c r="RVE32" s="265"/>
      <c r="RVF32" s="265"/>
      <c r="RVG32" s="265"/>
      <c r="RVH32" s="265"/>
      <c r="RVI32" s="265"/>
      <c r="RVJ32" s="265"/>
      <c r="RVK32" s="265"/>
      <c r="RVL32" s="265"/>
      <c r="RVM32" s="265"/>
      <c r="RVN32" s="265"/>
      <c r="RVO32" s="265"/>
      <c r="RVP32" s="265"/>
      <c r="RVQ32" s="265"/>
      <c r="RVR32" s="265"/>
      <c r="RVS32" s="265"/>
      <c r="RVT32" s="265"/>
      <c r="RVU32" s="265"/>
      <c r="RVV32" s="265"/>
      <c r="RVW32" s="265"/>
      <c r="RVX32" s="265"/>
      <c r="RVY32" s="265"/>
      <c r="RVZ32" s="265"/>
      <c r="RWA32" s="265"/>
      <c r="RWB32" s="265"/>
      <c r="RWC32" s="265"/>
      <c r="RWD32" s="265"/>
      <c r="RWE32" s="265"/>
      <c r="RWF32" s="265"/>
      <c r="RWG32" s="265"/>
      <c r="RWH32" s="265"/>
      <c r="RWI32" s="265"/>
      <c r="RWJ32" s="265"/>
      <c r="RWK32" s="265"/>
      <c r="RWL32" s="265"/>
      <c r="RWM32" s="265"/>
      <c r="RWN32" s="265"/>
      <c r="RWO32" s="265"/>
      <c r="RWP32" s="265"/>
      <c r="RWQ32" s="265"/>
      <c r="RWR32" s="265"/>
      <c r="RWS32" s="265"/>
      <c r="RWT32" s="265"/>
      <c r="RWU32" s="265"/>
      <c r="RWV32" s="265"/>
      <c r="RWW32" s="265"/>
      <c r="RWX32" s="265"/>
      <c r="RWY32" s="265"/>
      <c r="RWZ32" s="265"/>
      <c r="RXA32" s="265"/>
      <c r="RXB32" s="265"/>
      <c r="RXC32" s="265"/>
      <c r="RXD32" s="265"/>
      <c r="RXE32" s="265"/>
      <c r="RXF32" s="265"/>
      <c r="RXG32" s="265"/>
      <c r="RXH32" s="265"/>
      <c r="RXI32" s="265"/>
      <c r="RXJ32" s="265"/>
      <c r="RXK32" s="265"/>
      <c r="RXL32" s="265"/>
      <c r="RXM32" s="265"/>
      <c r="RXN32" s="265"/>
      <c r="RXO32" s="265"/>
      <c r="RXP32" s="265"/>
      <c r="RXQ32" s="265"/>
      <c r="RXR32" s="265"/>
      <c r="RXS32" s="265"/>
      <c r="RXT32" s="265"/>
      <c r="RXU32" s="265"/>
      <c r="RXV32" s="265"/>
      <c r="RXW32" s="265"/>
      <c r="RXX32" s="265"/>
      <c r="RXY32" s="265"/>
      <c r="RXZ32" s="265"/>
      <c r="RYA32" s="265"/>
      <c r="RYB32" s="265"/>
      <c r="RYC32" s="265"/>
      <c r="RYD32" s="265"/>
      <c r="RYE32" s="265"/>
      <c r="RYF32" s="265"/>
      <c r="RYG32" s="265"/>
      <c r="RYH32" s="265"/>
      <c r="RYI32" s="265"/>
      <c r="RYJ32" s="265"/>
      <c r="RYK32" s="265"/>
      <c r="RYL32" s="265"/>
      <c r="RYM32" s="265"/>
      <c r="RYN32" s="265"/>
      <c r="RYO32" s="265"/>
      <c r="RYP32" s="265"/>
      <c r="RYQ32" s="265"/>
      <c r="RYR32" s="265"/>
      <c r="RYS32" s="265"/>
      <c r="RYT32" s="265"/>
      <c r="RYU32" s="265"/>
      <c r="RYV32" s="265"/>
      <c r="RYW32" s="265"/>
      <c r="RYX32" s="265"/>
      <c r="RYY32" s="265"/>
      <c r="RYZ32" s="265"/>
      <c r="RZA32" s="265"/>
      <c r="RZB32" s="265"/>
      <c r="RZC32" s="265"/>
      <c r="RZD32" s="265"/>
      <c r="RZE32" s="265"/>
      <c r="RZF32" s="265"/>
      <c r="RZG32" s="265"/>
      <c r="RZH32" s="265"/>
      <c r="RZI32" s="265"/>
      <c r="RZJ32" s="265"/>
      <c r="RZK32" s="265"/>
      <c r="RZL32" s="265"/>
      <c r="RZM32" s="265"/>
      <c r="RZN32" s="265"/>
      <c r="RZO32" s="265"/>
      <c r="RZP32" s="265"/>
      <c r="RZQ32" s="265"/>
      <c r="RZR32" s="265"/>
      <c r="RZS32" s="265"/>
      <c r="RZT32" s="265"/>
      <c r="RZU32" s="265"/>
      <c r="RZV32" s="265"/>
      <c r="RZW32" s="265"/>
      <c r="RZX32" s="265"/>
      <c r="RZY32" s="265"/>
      <c r="RZZ32" s="265"/>
      <c r="SAA32" s="265"/>
      <c r="SAB32" s="265"/>
      <c r="SAC32" s="265"/>
      <c r="SAD32" s="265"/>
      <c r="SAE32" s="265"/>
      <c r="SAF32" s="265"/>
      <c r="SAG32" s="265"/>
      <c r="SAH32" s="265"/>
      <c r="SAI32" s="265"/>
      <c r="SAJ32" s="265"/>
      <c r="SAK32" s="265"/>
      <c r="SAL32" s="265"/>
      <c r="SAM32" s="265"/>
      <c r="SAN32" s="265"/>
      <c r="SAO32" s="265"/>
      <c r="SAP32" s="265"/>
      <c r="SAQ32" s="265"/>
      <c r="SAR32" s="265"/>
      <c r="SAS32" s="265"/>
      <c r="SAT32" s="265"/>
      <c r="SAU32" s="265"/>
      <c r="SAV32" s="265"/>
      <c r="SAW32" s="265"/>
      <c r="SAX32" s="265"/>
      <c r="SAY32" s="265"/>
      <c r="SAZ32" s="265"/>
      <c r="SBA32" s="265"/>
      <c r="SBB32" s="265"/>
      <c r="SBC32" s="265"/>
      <c r="SBD32" s="265"/>
      <c r="SBE32" s="265"/>
      <c r="SBF32" s="265"/>
      <c r="SBG32" s="265"/>
      <c r="SBH32" s="265"/>
      <c r="SBI32" s="265"/>
      <c r="SBJ32" s="265"/>
      <c r="SBK32" s="265"/>
      <c r="SBL32" s="265"/>
      <c r="SBM32" s="265"/>
      <c r="SBN32" s="265"/>
      <c r="SBO32" s="265"/>
      <c r="SBP32" s="265"/>
      <c r="SBQ32" s="265"/>
      <c r="SBR32" s="265"/>
      <c r="SBS32" s="265"/>
      <c r="SBT32" s="265"/>
      <c r="SBU32" s="265"/>
      <c r="SBV32" s="265"/>
      <c r="SBW32" s="265"/>
      <c r="SBX32" s="265"/>
      <c r="SBY32" s="265"/>
      <c r="SBZ32" s="265"/>
      <c r="SCA32" s="265"/>
      <c r="SCB32" s="265"/>
      <c r="SCC32" s="265"/>
      <c r="SCD32" s="265"/>
      <c r="SCE32" s="265"/>
      <c r="SCF32" s="265"/>
      <c r="SCG32" s="265"/>
      <c r="SCH32" s="265"/>
      <c r="SCI32" s="265"/>
      <c r="SCJ32" s="265"/>
      <c r="SCK32" s="265"/>
      <c r="SCL32" s="265"/>
      <c r="SCM32" s="265"/>
      <c r="SCN32" s="265"/>
      <c r="SCO32" s="265"/>
      <c r="SCP32" s="265"/>
      <c r="SCQ32" s="265"/>
      <c r="SCR32" s="265"/>
      <c r="SCS32" s="265"/>
      <c r="SCT32" s="265"/>
      <c r="SCU32" s="265"/>
      <c r="SCV32" s="265"/>
      <c r="SCW32" s="265"/>
      <c r="SCX32" s="265"/>
      <c r="SCY32" s="265"/>
      <c r="SCZ32" s="265"/>
      <c r="SDA32" s="265"/>
      <c r="SDB32" s="265"/>
      <c r="SDC32" s="265"/>
      <c r="SDD32" s="265"/>
      <c r="SDE32" s="265"/>
      <c r="SDF32" s="265"/>
      <c r="SDG32" s="265"/>
      <c r="SDH32" s="265"/>
      <c r="SDI32" s="265"/>
      <c r="SDJ32" s="265"/>
      <c r="SDK32" s="265"/>
      <c r="SDL32" s="265"/>
      <c r="SDM32" s="265"/>
      <c r="SDN32" s="265"/>
      <c r="SDO32" s="265"/>
      <c r="SDP32" s="265"/>
      <c r="SDQ32" s="265"/>
      <c r="SDR32" s="265"/>
      <c r="SDS32" s="265"/>
      <c r="SDT32" s="265"/>
      <c r="SDU32" s="265"/>
      <c r="SDV32" s="265"/>
      <c r="SDW32" s="265"/>
      <c r="SDX32" s="265"/>
      <c r="SDY32" s="265"/>
      <c r="SDZ32" s="265"/>
      <c r="SEA32" s="265"/>
      <c r="SEB32" s="265"/>
      <c r="SEC32" s="265"/>
      <c r="SED32" s="265"/>
      <c r="SEE32" s="265"/>
      <c r="SEF32" s="265"/>
      <c r="SEG32" s="265"/>
      <c r="SEH32" s="265"/>
      <c r="SEI32" s="265"/>
      <c r="SEJ32" s="265"/>
      <c r="SEK32" s="265"/>
      <c r="SEL32" s="265"/>
      <c r="SEM32" s="265"/>
      <c r="SEN32" s="265"/>
      <c r="SEO32" s="265"/>
      <c r="SEP32" s="265"/>
      <c r="SEQ32" s="265"/>
      <c r="SER32" s="265"/>
      <c r="SES32" s="265"/>
      <c r="SET32" s="265"/>
      <c r="SEU32" s="265"/>
      <c r="SEV32" s="265"/>
      <c r="SEW32" s="265"/>
      <c r="SEX32" s="265"/>
      <c r="SEY32" s="265"/>
      <c r="SEZ32" s="265"/>
      <c r="SFA32" s="265"/>
      <c r="SFB32" s="265"/>
      <c r="SFC32" s="265"/>
      <c r="SFD32" s="265"/>
      <c r="SFE32" s="265"/>
      <c r="SFF32" s="265"/>
      <c r="SFG32" s="265"/>
      <c r="SFH32" s="265"/>
      <c r="SFI32" s="265"/>
      <c r="SFJ32" s="265"/>
      <c r="SFK32" s="265"/>
      <c r="SFL32" s="265"/>
      <c r="SFM32" s="265"/>
      <c r="SFN32" s="265"/>
      <c r="SFO32" s="265"/>
      <c r="SFP32" s="265"/>
      <c r="SFQ32" s="265"/>
      <c r="SFR32" s="265"/>
      <c r="SFS32" s="265"/>
      <c r="SFT32" s="265"/>
      <c r="SFU32" s="265"/>
      <c r="SFV32" s="265"/>
      <c r="SFW32" s="265"/>
      <c r="SFX32" s="265"/>
      <c r="SFY32" s="265"/>
      <c r="SFZ32" s="265"/>
      <c r="SGA32" s="265"/>
      <c r="SGB32" s="265"/>
      <c r="SGC32" s="265"/>
      <c r="SGD32" s="265"/>
      <c r="SGE32" s="265"/>
      <c r="SGF32" s="265"/>
      <c r="SGG32" s="265"/>
      <c r="SGH32" s="265"/>
      <c r="SGI32" s="265"/>
      <c r="SGJ32" s="265"/>
      <c r="SGK32" s="265"/>
      <c r="SGL32" s="265"/>
      <c r="SGM32" s="265"/>
      <c r="SGN32" s="265"/>
      <c r="SGO32" s="265"/>
      <c r="SGP32" s="265"/>
      <c r="SGQ32" s="265"/>
      <c r="SGR32" s="265"/>
      <c r="SGS32" s="265"/>
      <c r="SGT32" s="265"/>
      <c r="SGU32" s="265"/>
      <c r="SGV32" s="265"/>
      <c r="SGW32" s="265"/>
      <c r="SGX32" s="265"/>
      <c r="SGY32" s="265"/>
      <c r="SGZ32" s="265"/>
      <c r="SHA32" s="265"/>
      <c r="SHB32" s="265"/>
      <c r="SHC32" s="265"/>
      <c r="SHD32" s="265"/>
      <c r="SHE32" s="265"/>
      <c r="SHF32" s="265"/>
      <c r="SHG32" s="265"/>
      <c r="SHH32" s="265"/>
      <c r="SHI32" s="265"/>
      <c r="SHJ32" s="265"/>
      <c r="SHK32" s="265"/>
      <c r="SHL32" s="265"/>
      <c r="SHM32" s="265"/>
      <c r="SHN32" s="265"/>
      <c r="SHO32" s="265"/>
      <c r="SHP32" s="265"/>
      <c r="SHQ32" s="265"/>
      <c r="SHR32" s="265"/>
      <c r="SHS32" s="265"/>
      <c r="SHT32" s="265"/>
      <c r="SHU32" s="265"/>
      <c r="SHV32" s="265"/>
      <c r="SHW32" s="265"/>
      <c r="SHX32" s="265"/>
      <c r="SHY32" s="265"/>
      <c r="SHZ32" s="265"/>
      <c r="SIA32" s="265"/>
      <c r="SIB32" s="265"/>
      <c r="SIC32" s="265"/>
      <c r="SID32" s="265"/>
      <c r="SIE32" s="265"/>
      <c r="SIF32" s="265"/>
      <c r="SIG32" s="265"/>
      <c r="SIH32" s="265"/>
      <c r="SII32" s="265"/>
      <c r="SIJ32" s="265"/>
      <c r="SIK32" s="265"/>
      <c r="SIL32" s="265"/>
      <c r="SIM32" s="265"/>
      <c r="SIN32" s="265"/>
      <c r="SIO32" s="265"/>
      <c r="SIP32" s="265"/>
      <c r="SIQ32" s="265"/>
      <c r="SIR32" s="265"/>
      <c r="SIS32" s="265"/>
      <c r="SIT32" s="265"/>
      <c r="SIU32" s="265"/>
      <c r="SIV32" s="265"/>
      <c r="SIW32" s="265"/>
      <c r="SIX32" s="265"/>
      <c r="SIY32" s="265"/>
      <c r="SIZ32" s="265"/>
      <c r="SJA32" s="265"/>
      <c r="SJB32" s="265"/>
      <c r="SJC32" s="265"/>
      <c r="SJD32" s="265"/>
      <c r="SJE32" s="265"/>
      <c r="SJF32" s="265"/>
      <c r="SJG32" s="265"/>
      <c r="SJH32" s="265"/>
      <c r="SJI32" s="265"/>
      <c r="SJJ32" s="265"/>
      <c r="SJK32" s="265"/>
      <c r="SJL32" s="265"/>
      <c r="SJM32" s="265"/>
      <c r="SJN32" s="265"/>
      <c r="SJO32" s="265"/>
      <c r="SJP32" s="265"/>
      <c r="SJQ32" s="265"/>
      <c r="SJR32" s="265"/>
      <c r="SJS32" s="265"/>
      <c r="SJT32" s="265"/>
      <c r="SJU32" s="265"/>
      <c r="SJV32" s="265"/>
      <c r="SJW32" s="265"/>
      <c r="SJX32" s="265"/>
      <c r="SJY32" s="265"/>
      <c r="SJZ32" s="265"/>
      <c r="SKA32" s="265"/>
      <c r="SKB32" s="265"/>
      <c r="SKC32" s="265"/>
      <c r="SKD32" s="265"/>
      <c r="SKE32" s="265"/>
      <c r="SKF32" s="265"/>
      <c r="SKG32" s="265"/>
      <c r="SKH32" s="265"/>
      <c r="SKI32" s="265"/>
      <c r="SKJ32" s="265"/>
      <c r="SKK32" s="265"/>
      <c r="SKL32" s="265"/>
      <c r="SKM32" s="265"/>
      <c r="SKN32" s="265"/>
      <c r="SKO32" s="265"/>
      <c r="SKP32" s="265"/>
      <c r="SKQ32" s="265"/>
      <c r="SKR32" s="265"/>
      <c r="SKS32" s="265"/>
      <c r="SKT32" s="265"/>
      <c r="SKU32" s="265"/>
      <c r="SKV32" s="265"/>
      <c r="SKW32" s="265"/>
      <c r="SKX32" s="265"/>
      <c r="SKY32" s="265"/>
      <c r="SKZ32" s="265"/>
      <c r="SLA32" s="265"/>
      <c r="SLB32" s="265"/>
      <c r="SLC32" s="265"/>
      <c r="SLD32" s="265"/>
      <c r="SLE32" s="265"/>
      <c r="SLF32" s="265"/>
      <c r="SLG32" s="265"/>
      <c r="SLH32" s="265"/>
      <c r="SLI32" s="265"/>
      <c r="SLJ32" s="265"/>
      <c r="SLK32" s="265"/>
      <c r="SLL32" s="265"/>
      <c r="SLM32" s="265"/>
      <c r="SLN32" s="265"/>
      <c r="SLO32" s="265"/>
      <c r="SLP32" s="265"/>
      <c r="SLQ32" s="265"/>
      <c r="SLR32" s="265"/>
      <c r="SLS32" s="265"/>
      <c r="SLT32" s="265"/>
      <c r="SLU32" s="265"/>
      <c r="SLV32" s="265"/>
      <c r="SLW32" s="265"/>
      <c r="SLX32" s="265"/>
      <c r="SLY32" s="265"/>
      <c r="SLZ32" s="265"/>
      <c r="SMA32" s="265"/>
      <c r="SMB32" s="265"/>
      <c r="SMC32" s="265"/>
      <c r="SMD32" s="265"/>
      <c r="SME32" s="265"/>
      <c r="SMF32" s="265"/>
      <c r="SMG32" s="265"/>
      <c r="SMH32" s="265"/>
      <c r="SMI32" s="265"/>
      <c r="SMJ32" s="265"/>
      <c r="SMK32" s="265"/>
      <c r="SML32" s="265"/>
      <c r="SMM32" s="265"/>
      <c r="SMN32" s="265"/>
      <c r="SMO32" s="265"/>
      <c r="SMP32" s="265"/>
      <c r="SMQ32" s="265"/>
      <c r="SMR32" s="265"/>
      <c r="SMS32" s="265"/>
      <c r="SMT32" s="265"/>
      <c r="SMU32" s="265"/>
      <c r="SMV32" s="265"/>
      <c r="SMW32" s="265"/>
      <c r="SMX32" s="265"/>
      <c r="SMY32" s="265"/>
      <c r="SMZ32" s="265"/>
      <c r="SNA32" s="265"/>
      <c r="SNB32" s="265"/>
      <c r="SNC32" s="265"/>
      <c r="SND32" s="265"/>
      <c r="SNE32" s="265"/>
      <c r="SNF32" s="265"/>
      <c r="SNG32" s="265"/>
      <c r="SNH32" s="265"/>
      <c r="SNI32" s="265"/>
      <c r="SNJ32" s="265"/>
      <c r="SNK32" s="265"/>
      <c r="SNL32" s="265"/>
      <c r="SNM32" s="265"/>
      <c r="SNN32" s="265"/>
      <c r="SNO32" s="265"/>
      <c r="SNP32" s="265"/>
      <c r="SNQ32" s="265"/>
      <c r="SNR32" s="265"/>
      <c r="SNS32" s="265"/>
      <c r="SNT32" s="265"/>
      <c r="SNU32" s="265"/>
      <c r="SNV32" s="265"/>
      <c r="SNW32" s="265"/>
      <c r="SNX32" s="265"/>
      <c r="SNY32" s="265"/>
      <c r="SNZ32" s="265"/>
      <c r="SOA32" s="265"/>
      <c r="SOB32" s="265"/>
      <c r="SOC32" s="265"/>
      <c r="SOD32" s="265"/>
      <c r="SOE32" s="265"/>
      <c r="SOF32" s="265"/>
      <c r="SOG32" s="265"/>
      <c r="SOH32" s="265"/>
      <c r="SOI32" s="265"/>
      <c r="SOJ32" s="265"/>
      <c r="SOK32" s="265"/>
      <c r="SOL32" s="265"/>
      <c r="SOM32" s="265"/>
      <c r="SON32" s="265"/>
      <c r="SOO32" s="265"/>
      <c r="SOP32" s="265"/>
      <c r="SOQ32" s="265"/>
      <c r="SOR32" s="265"/>
      <c r="SOS32" s="265"/>
      <c r="SOT32" s="265"/>
      <c r="SOU32" s="265"/>
      <c r="SOV32" s="265"/>
      <c r="SOW32" s="265"/>
      <c r="SOX32" s="265"/>
      <c r="SOY32" s="265"/>
      <c r="SOZ32" s="265"/>
      <c r="SPA32" s="265"/>
      <c r="SPB32" s="265"/>
      <c r="SPC32" s="265"/>
      <c r="SPD32" s="265"/>
      <c r="SPE32" s="265"/>
      <c r="SPF32" s="265"/>
      <c r="SPG32" s="265"/>
      <c r="SPH32" s="265"/>
      <c r="SPI32" s="265"/>
      <c r="SPJ32" s="265"/>
      <c r="SPK32" s="265"/>
      <c r="SPL32" s="265"/>
      <c r="SPM32" s="265"/>
      <c r="SPN32" s="265"/>
      <c r="SPO32" s="265"/>
      <c r="SPP32" s="265"/>
      <c r="SPQ32" s="265"/>
      <c r="SPR32" s="265"/>
      <c r="SPS32" s="265"/>
      <c r="SPT32" s="265"/>
      <c r="SPU32" s="265"/>
      <c r="SPV32" s="265"/>
      <c r="SPW32" s="265"/>
      <c r="SPX32" s="265"/>
      <c r="SPY32" s="265"/>
      <c r="SPZ32" s="265"/>
      <c r="SQA32" s="265"/>
      <c r="SQB32" s="265"/>
      <c r="SQC32" s="265"/>
      <c r="SQD32" s="265"/>
      <c r="SQE32" s="265"/>
      <c r="SQF32" s="265"/>
      <c r="SQG32" s="265"/>
      <c r="SQH32" s="265"/>
      <c r="SQI32" s="265"/>
      <c r="SQJ32" s="265"/>
      <c r="SQK32" s="265"/>
      <c r="SQL32" s="265"/>
      <c r="SQM32" s="265"/>
      <c r="SQN32" s="265"/>
      <c r="SQO32" s="265"/>
      <c r="SQP32" s="265"/>
      <c r="SQQ32" s="265"/>
      <c r="SQR32" s="265"/>
      <c r="SQS32" s="265"/>
      <c r="SQT32" s="265"/>
      <c r="SQU32" s="265"/>
      <c r="SQV32" s="265"/>
      <c r="SQW32" s="265"/>
      <c r="SQX32" s="265"/>
      <c r="SQY32" s="265"/>
      <c r="SQZ32" s="265"/>
      <c r="SRA32" s="265"/>
      <c r="SRB32" s="265"/>
      <c r="SRC32" s="265"/>
      <c r="SRD32" s="265"/>
      <c r="SRE32" s="265"/>
      <c r="SRF32" s="265"/>
      <c r="SRG32" s="265"/>
      <c r="SRH32" s="265"/>
      <c r="SRI32" s="265"/>
      <c r="SRJ32" s="265"/>
      <c r="SRK32" s="265"/>
      <c r="SRL32" s="265"/>
      <c r="SRM32" s="265"/>
      <c r="SRN32" s="265"/>
      <c r="SRO32" s="265"/>
      <c r="SRP32" s="265"/>
      <c r="SRQ32" s="265"/>
      <c r="SRR32" s="265"/>
      <c r="SRS32" s="265"/>
      <c r="SRT32" s="265"/>
      <c r="SRU32" s="265"/>
      <c r="SRV32" s="265"/>
      <c r="SRW32" s="265"/>
      <c r="SRX32" s="265"/>
      <c r="SRY32" s="265"/>
      <c r="SRZ32" s="265"/>
      <c r="SSA32" s="265"/>
      <c r="SSB32" s="265"/>
      <c r="SSC32" s="265"/>
      <c r="SSD32" s="265"/>
      <c r="SSE32" s="265"/>
      <c r="SSF32" s="265"/>
      <c r="SSG32" s="265"/>
      <c r="SSH32" s="265"/>
      <c r="SSI32" s="265"/>
      <c r="SSJ32" s="265"/>
      <c r="SSK32" s="265"/>
      <c r="SSL32" s="265"/>
      <c r="SSM32" s="265"/>
      <c r="SSN32" s="265"/>
      <c r="SSO32" s="265"/>
      <c r="SSP32" s="265"/>
      <c r="SSQ32" s="265"/>
      <c r="SSR32" s="265"/>
      <c r="SSS32" s="265"/>
      <c r="SST32" s="265"/>
      <c r="SSU32" s="265"/>
      <c r="SSV32" s="265"/>
      <c r="SSW32" s="265"/>
      <c r="SSX32" s="265"/>
      <c r="SSY32" s="265"/>
      <c r="SSZ32" s="265"/>
      <c r="STA32" s="265"/>
      <c r="STB32" s="265"/>
      <c r="STC32" s="265"/>
      <c r="STD32" s="265"/>
      <c r="STE32" s="265"/>
      <c r="STF32" s="265"/>
      <c r="STG32" s="265"/>
      <c r="STH32" s="265"/>
      <c r="STI32" s="265"/>
      <c r="STJ32" s="265"/>
      <c r="STK32" s="265"/>
      <c r="STL32" s="265"/>
      <c r="STM32" s="265"/>
      <c r="STN32" s="265"/>
      <c r="STO32" s="265"/>
      <c r="STP32" s="265"/>
      <c r="STQ32" s="265"/>
      <c r="STR32" s="265"/>
      <c r="STS32" s="265"/>
      <c r="STT32" s="265"/>
      <c r="STU32" s="265"/>
      <c r="STV32" s="265"/>
      <c r="STW32" s="265"/>
      <c r="STX32" s="265"/>
      <c r="STY32" s="265"/>
      <c r="STZ32" s="265"/>
      <c r="SUA32" s="265"/>
      <c r="SUB32" s="265"/>
      <c r="SUC32" s="265"/>
      <c r="SUD32" s="265"/>
      <c r="SUE32" s="265"/>
      <c r="SUF32" s="265"/>
      <c r="SUG32" s="265"/>
      <c r="SUH32" s="265"/>
      <c r="SUI32" s="265"/>
      <c r="SUJ32" s="265"/>
      <c r="SUK32" s="265"/>
      <c r="SUL32" s="265"/>
      <c r="SUM32" s="265"/>
      <c r="SUN32" s="265"/>
      <c r="SUO32" s="265"/>
      <c r="SUP32" s="265"/>
      <c r="SUQ32" s="265"/>
      <c r="SUR32" s="265"/>
      <c r="SUS32" s="265"/>
      <c r="SUT32" s="265"/>
      <c r="SUU32" s="265"/>
      <c r="SUV32" s="265"/>
      <c r="SUW32" s="265"/>
      <c r="SUX32" s="265"/>
      <c r="SUY32" s="265"/>
      <c r="SUZ32" s="265"/>
      <c r="SVA32" s="265"/>
      <c r="SVB32" s="265"/>
      <c r="SVC32" s="265"/>
      <c r="SVD32" s="265"/>
      <c r="SVE32" s="265"/>
      <c r="SVF32" s="265"/>
      <c r="SVG32" s="265"/>
      <c r="SVH32" s="265"/>
      <c r="SVI32" s="265"/>
      <c r="SVJ32" s="265"/>
      <c r="SVK32" s="265"/>
      <c r="SVL32" s="265"/>
      <c r="SVM32" s="265"/>
      <c r="SVN32" s="265"/>
      <c r="SVO32" s="265"/>
      <c r="SVP32" s="265"/>
      <c r="SVQ32" s="265"/>
      <c r="SVR32" s="265"/>
      <c r="SVS32" s="265"/>
      <c r="SVT32" s="265"/>
      <c r="SVU32" s="265"/>
      <c r="SVV32" s="265"/>
      <c r="SVW32" s="265"/>
      <c r="SVX32" s="265"/>
      <c r="SVY32" s="265"/>
      <c r="SVZ32" s="265"/>
      <c r="SWA32" s="265"/>
      <c r="SWB32" s="265"/>
      <c r="SWC32" s="265"/>
      <c r="SWD32" s="265"/>
      <c r="SWE32" s="265"/>
      <c r="SWF32" s="265"/>
      <c r="SWG32" s="265"/>
      <c r="SWH32" s="265"/>
      <c r="SWI32" s="265"/>
      <c r="SWJ32" s="265"/>
      <c r="SWK32" s="265"/>
      <c r="SWL32" s="265"/>
      <c r="SWM32" s="265"/>
      <c r="SWN32" s="265"/>
      <c r="SWO32" s="265"/>
      <c r="SWP32" s="265"/>
      <c r="SWQ32" s="265"/>
      <c r="SWR32" s="265"/>
      <c r="SWS32" s="265"/>
      <c r="SWT32" s="265"/>
      <c r="SWU32" s="265"/>
      <c r="SWV32" s="265"/>
      <c r="SWW32" s="265"/>
      <c r="SWX32" s="265"/>
      <c r="SWY32" s="265"/>
      <c r="SWZ32" s="265"/>
      <c r="SXA32" s="265"/>
      <c r="SXB32" s="265"/>
      <c r="SXC32" s="265"/>
      <c r="SXD32" s="265"/>
      <c r="SXE32" s="265"/>
      <c r="SXF32" s="265"/>
      <c r="SXG32" s="265"/>
      <c r="SXH32" s="265"/>
      <c r="SXI32" s="265"/>
      <c r="SXJ32" s="265"/>
      <c r="SXK32" s="265"/>
      <c r="SXL32" s="265"/>
      <c r="SXM32" s="265"/>
      <c r="SXN32" s="265"/>
      <c r="SXO32" s="265"/>
      <c r="SXP32" s="265"/>
      <c r="SXQ32" s="265"/>
      <c r="SXR32" s="265"/>
      <c r="SXS32" s="265"/>
      <c r="SXT32" s="265"/>
      <c r="SXU32" s="265"/>
      <c r="SXV32" s="265"/>
      <c r="SXW32" s="265"/>
      <c r="SXX32" s="265"/>
      <c r="SXY32" s="265"/>
      <c r="SXZ32" s="265"/>
      <c r="SYA32" s="265"/>
      <c r="SYB32" s="265"/>
      <c r="SYC32" s="265"/>
      <c r="SYD32" s="265"/>
      <c r="SYE32" s="265"/>
      <c r="SYF32" s="265"/>
      <c r="SYG32" s="265"/>
      <c r="SYH32" s="265"/>
      <c r="SYI32" s="265"/>
      <c r="SYJ32" s="265"/>
      <c r="SYK32" s="265"/>
      <c r="SYL32" s="265"/>
      <c r="SYM32" s="265"/>
      <c r="SYN32" s="265"/>
      <c r="SYO32" s="265"/>
      <c r="SYP32" s="265"/>
      <c r="SYQ32" s="265"/>
      <c r="SYR32" s="265"/>
      <c r="SYS32" s="265"/>
      <c r="SYT32" s="265"/>
      <c r="SYU32" s="265"/>
      <c r="SYV32" s="265"/>
      <c r="SYW32" s="265"/>
      <c r="SYX32" s="265"/>
      <c r="SYY32" s="265"/>
      <c r="SYZ32" s="265"/>
      <c r="SZA32" s="265"/>
      <c r="SZB32" s="265"/>
      <c r="SZC32" s="265"/>
      <c r="SZD32" s="265"/>
      <c r="SZE32" s="265"/>
      <c r="SZF32" s="265"/>
      <c r="SZG32" s="265"/>
      <c r="SZH32" s="265"/>
      <c r="SZI32" s="265"/>
      <c r="SZJ32" s="265"/>
      <c r="SZK32" s="265"/>
      <c r="SZL32" s="265"/>
      <c r="SZM32" s="265"/>
      <c r="SZN32" s="265"/>
      <c r="SZO32" s="265"/>
      <c r="SZP32" s="265"/>
      <c r="SZQ32" s="265"/>
      <c r="SZR32" s="265"/>
      <c r="SZS32" s="265"/>
      <c r="SZT32" s="265"/>
      <c r="SZU32" s="265"/>
      <c r="SZV32" s="265"/>
      <c r="SZW32" s="265"/>
      <c r="SZX32" s="265"/>
      <c r="SZY32" s="265"/>
      <c r="SZZ32" s="265"/>
      <c r="TAA32" s="265"/>
      <c r="TAB32" s="265"/>
      <c r="TAC32" s="265"/>
      <c r="TAD32" s="265"/>
      <c r="TAE32" s="265"/>
      <c r="TAF32" s="265"/>
      <c r="TAG32" s="265"/>
      <c r="TAH32" s="265"/>
      <c r="TAI32" s="265"/>
      <c r="TAJ32" s="265"/>
      <c r="TAK32" s="265"/>
      <c r="TAL32" s="265"/>
      <c r="TAM32" s="265"/>
      <c r="TAN32" s="265"/>
      <c r="TAO32" s="265"/>
      <c r="TAP32" s="265"/>
      <c r="TAQ32" s="265"/>
      <c r="TAR32" s="265"/>
      <c r="TAS32" s="265"/>
      <c r="TAT32" s="265"/>
      <c r="TAU32" s="265"/>
      <c r="TAV32" s="265"/>
      <c r="TAW32" s="265"/>
      <c r="TAX32" s="265"/>
      <c r="TAY32" s="265"/>
      <c r="TAZ32" s="265"/>
      <c r="TBA32" s="265"/>
      <c r="TBB32" s="265"/>
      <c r="TBC32" s="265"/>
      <c r="TBD32" s="265"/>
      <c r="TBE32" s="265"/>
      <c r="TBF32" s="265"/>
      <c r="TBG32" s="265"/>
      <c r="TBH32" s="265"/>
      <c r="TBI32" s="265"/>
      <c r="TBJ32" s="265"/>
      <c r="TBK32" s="265"/>
      <c r="TBL32" s="265"/>
      <c r="TBM32" s="265"/>
      <c r="TBN32" s="265"/>
      <c r="TBO32" s="265"/>
      <c r="TBP32" s="265"/>
      <c r="TBQ32" s="265"/>
      <c r="TBR32" s="265"/>
      <c r="TBS32" s="265"/>
      <c r="TBT32" s="265"/>
      <c r="TBU32" s="265"/>
      <c r="TBV32" s="265"/>
      <c r="TBW32" s="265"/>
      <c r="TBX32" s="265"/>
      <c r="TBY32" s="265"/>
      <c r="TBZ32" s="265"/>
      <c r="TCA32" s="265"/>
      <c r="TCB32" s="265"/>
      <c r="TCC32" s="265"/>
      <c r="TCD32" s="265"/>
      <c r="TCE32" s="265"/>
      <c r="TCF32" s="265"/>
      <c r="TCG32" s="265"/>
      <c r="TCH32" s="265"/>
      <c r="TCI32" s="265"/>
      <c r="TCJ32" s="265"/>
      <c r="TCK32" s="265"/>
      <c r="TCL32" s="265"/>
      <c r="TCM32" s="265"/>
      <c r="TCN32" s="265"/>
      <c r="TCO32" s="265"/>
      <c r="TCP32" s="265"/>
      <c r="TCQ32" s="265"/>
      <c r="TCR32" s="265"/>
      <c r="TCS32" s="265"/>
      <c r="TCT32" s="265"/>
      <c r="TCU32" s="265"/>
      <c r="TCV32" s="265"/>
      <c r="TCW32" s="265"/>
      <c r="TCX32" s="265"/>
      <c r="TCY32" s="265"/>
      <c r="TCZ32" s="265"/>
      <c r="TDA32" s="265"/>
      <c r="TDB32" s="265"/>
      <c r="TDC32" s="265"/>
      <c r="TDD32" s="265"/>
      <c r="TDE32" s="265"/>
      <c r="TDF32" s="265"/>
      <c r="TDG32" s="265"/>
      <c r="TDH32" s="265"/>
      <c r="TDI32" s="265"/>
      <c r="TDJ32" s="265"/>
      <c r="TDK32" s="265"/>
      <c r="TDL32" s="265"/>
      <c r="TDM32" s="265"/>
      <c r="TDN32" s="265"/>
      <c r="TDO32" s="265"/>
      <c r="TDP32" s="265"/>
      <c r="TDQ32" s="265"/>
      <c r="TDR32" s="265"/>
      <c r="TDS32" s="265"/>
      <c r="TDT32" s="265"/>
      <c r="TDU32" s="265"/>
      <c r="TDV32" s="265"/>
      <c r="TDW32" s="265"/>
      <c r="TDX32" s="265"/>
      <c r="TDY32" s="265"/>
      <c r="TDZ32" s="265"/>
      <c r="TEA32" s="265"/>
      <c r="TEB32" s="265"/>
      <c r="TEC32" s="265"/>
      <c r="TED32" s="265"/>
      <c r="TEE32" s="265"/>
      <c r="TEF32" s="265"/>
      <c r="TEG32" s="265"/>
      <c r="TEH32" s="265"/>
      <c r="TEI32" s="265"/>
      <c r="TEJ32" s="265"/>
      <c r="TEK32" s="265"/>
      <c r="TEL32" s="265"/>
      <c r="TEM32" s="265"/>
      <c r="TEN32" s="265"/>
      <c r="TEO32" s="265"/>
      <c r="TEP32" s="265"/>
      <c r="TEQ32" s="265"/>
      <c r="TER32" s="265"/>
      <c r="TES32" s="265"/>
      <c r="TET32" s="265"/>
      <c r="TEU32" s="265"/>
      <c r="TEV32" s="265"/>
      <c r="TEW32" s="265"/>
      <c r="TEX32" s="265"/>
      <c r="TEY32" s="265"/>
      <c r="TEZ32" s="265"/>
      <c r="TFA32" s="265"/>
      <c r="TFB32" s="265"/>
      <c r="TFC32" s="265"/>
      <c r="TFD32" s="265"/>
      <c r="TFE32" s="265"/>
      <c r="TFF32" s="265"/>
      <c r="TFG32" s="265"/>
      <c r="TFH32" s="265"/>
      <c r="TFI32" s="265"/>
      <c r="TFJ32" s="265"/>
      <c r="TFK32" s="265"/>
      <c r="TFL32" s="265"/>
      <c r="TFM32" s="265"/>
      <c r="TFN32" s="265"/>
      <c r="TFO32" s="265"/>
      <c r="TFP32" s="265"/>
      <c r="TFQ32" s="265"/>
      <c r="TFR32" s="265"/>
      <c r="TFS32" s="265"/>
      <c r="TFT32" s="265"/>
      <c r="TFU32" s="265"/>
      <c r="TFV32" s="265"/>
      <c r="TFW32" s="265"/>
      <c r="TFX32" s="265"/>
      <c r="TFY32" s="265"/>
      <c r="TFZ32" s="265"/>
      <c r="TGA32" s="265"/>
      <c r="TGB32" s="265"/>
      <c r="TGC32" s="265"/>
      <c r="TGD32" s="265"/>
      <c r="TGE32" s="265"/>
      <c r="TGF32" s="265"/>
      <c r="TGG32" s="265"/>
      <c r="TGH32" s="265"/>
      <c r="TGI32" s="265"/>
      <c r="TGJ32" s="265"/>
      <c r="TGK32" s="265"/>
      <c r="TGL32" s="265"/>
      <c r="TGM32" s="265"/>
      <c r="TGN32" s="265"/>
      <c r="TGO32" s="265"/>
      <c r="TGP32" s="265"/>
      <c r="TGQ32" s="265"/>
      <c r="TGR32" s="265"/>
      <c r="TGS32" s="265"/>
      <c r="TGT32" s="265"/>
      <c r="TGU32" s="265"/>
      <c r="TGV32" s="265"/>
      <c r="TGW32" s="265"/>
      <c r="TGX32" s="265"/>
      <c r="TGY32" s="265"/>
      <c r="TGZ32" s="265"/>
      <c r="THA32" s="265"/>
      <c r="THB32" s="265"/>
      <c r="THC32" s="265"/>
      <c r="THD32" s="265"/>
      <c r="THE32" s="265"/>
      <c r="THF32" s="265"/>
      <c r="THG32" s="265"/>
      <c r="THH32" s="265"/>
      <c r="THI32" s="265"/>
      <c r="THJ32" s="265"/>
      <c r="THK32" s="265"/>
      <c r="THL32" s="265"/>
      <c r="THM32" s="265"/>
      <c r="THN32" s="265"/>
      <c r="THO32" s="265"/>
      <c r="THP32" s="265"/>
      <c r="THQ32" s="265"/>
      <c r="THR32" s="265"/>
      <c r="THS32" s="265"/>
      <c r="THT32" s="265"/>
      <c r="THU32" s="265"/>
      <c r="THV32" s="265"/>
      <c r="THW32" s="265"/>
      <c r="THX32" s="265"/>
      <c r="THY32" s="265"/>
      <c r="THZ32" s="265"/>
      <c r="TIA32" s="265"/>
      <c r="TIB32" s="265"/>
      <c r="TIC32" s="265"/>
      <c r="TID32" s="265"/>
      <c r="TIE32" s="265"/>
      <c r="TIF32" s="265"/>
      <c r="TIG32" s="265"/>
      <c r="TIH32" s="265"/>
      <c r="TII32" s="265"/>
      <c r="TIJ32" s="265"/>
      <c r="TIK32" s="265"/>
      <c r="TIL32" s="265"/>
      <c r="TIM32" s="265"/>
      <c r="TIN32" s="265"/>
      <c r="TIO32" s="265"/>
      <c r="TIP32" s="265"/>
      <c r="TIQ32" s="265"/>
      <c r="TIR32" s="265"/>
      <c r="TIS32" s="265"/>
      <c r="TIT32" s="265"/>
      <c r="TIU32" s="265"/>
      <c r="TIV32" s="265"/>
      <c r="TIW32" s="265"/>
      <c r="TIX32" s="265"/>
      <c r="TIY32" s="265"/>
      <c r="TIZ32" s="265"/>
      <c r="TJA32" s="265"/>
      <c r="TJB32" s="265"/>
      <c r="TJC32" s="265"/>
      <c r="TJD32" s="265"/>
      <c r="TJE32" s="265"/>
      <c r="TJF32" s="265"/>
      <c r="TJG32" s="265"/>
      <c r="TJH32" s="265"/>
      <c r="TJI32" s="265"/>
      <c r="TJJ32" s="265"/>
      <c r="TJK32" s="265"/>
      <c r="TJL32" s="265"/>
      <c r="TJM32" s="265"/>
      <c r="TJN32" s="265"/>
      <c r="TJO32" s="265"/>
      <c r="TJP32" s="265"/>
      <c r="TJQ32" s="265"/>
      <c r="TJR32" s="265"/>
      <c r="TJS32" s="265"/>
      <c r="TJT32" s="265"/>
      <c r="TJU32" s="265"/>
      <c r="TJV32" s="265"/>
      <c r="TJW32" s="265"/>
      <c r="TJX32" s="265"/>
      <c r="TJY32" s="265"/>
      <c r="TJZ32" s="265"/>
      <c r="TKA32" s="265"/>
      <c r="TKB32" s="265"/>
      <c r="TKC32" s="265"/>
      <c r="TKD32" s="265"/>
      <c r="TKE32" s="265"/>
      <c r="TKF32" s="265"/>
      <c r="TKG32" s="265"/>
      <c r="TKH32" s="265"/>
      <c r="TKI32" s="265"/>
      <c r="TKJ32" s="265"/>
      <c r="TKK32" s="265"/>
      <c r="TKL32" s="265"/>
      <c r="TKM32" s="265"/>
      <c r="TKN32" s="265"/>
      <c r="TKO32" s="265"/>
      <c r="TKP32" s="265"/>
      <c r="TKQ32" s="265"/>
      <c r="TKR32" s="265"/>
      <c r="TKS32" s="265"/>
      <c r="TKT32" s="265"/>
      <c r="TKU32" s="265"/>
      <c r="TKV32" s="265"/>
      <c r="TKW32" s="265"/>
      <c r="TKX32" s="265"/>
      <c r="TKY32" s="265"/>
      <c r="TKZ32" s="265"/>
      <c r="TLA32" s="265"/>
      <c r="TLB32" s="265"/>
      <c r="TLC32" s="265"/>
      <c r="TLD32" s="265"/>
      <c r="TLE32" s="265"/>
      <c r="TLF32" s="265"/>
      <c r="TLG32" s="265"/>
      <c r="TLH32" s="265"/>
      <c r="TLI32" s="265"/>
      <c r="TLJ32" s="265"/>
      <c r="TLK32" s="265"/>
      <c r="TLL32" s="265"/>
      <c r="TLM32" s="265"/>
      <c r="TLN32" s="265"/>
      <c r="TLO32" s="265"/>
      <c r="TLP32" s="265"/>
      <c r="TLQ32" s="265"/>
      <c r="TLR32" s="265"/>
      <c r="TLS32" s="265"/>
      <c r="TLT32" s="265"/>
      <c r="TLU32" s="265"/>
      <c r="TLV32" s="265"/>
      <c r="TLW32" s="265"/>
      <c r="TLX32" s="265"/>
      <c r="TLY32" s="265"/>
      <c r="TLZ32" s="265"/>
      <c r="TMA32" s="265"/>
      <c r="TMB32" s="265"/>
      <c r="TMC32" s="265"/>
      <c r="TMD32" s="265"/>
      <c r="TME32" s="265"/>
      <c r="TMF32" s="265"/>
      <c r="TMG32" s="265"/>
      <c r="TMH32" s="265"/>
      <c r="TMI32" s="265"/>
      <c r="TMJ32" s="265"/>
      <c r="TMK32" s="265"/>
      <c r="TML32" s="265"/>
      <c r="TMM32" s="265"/>
      <c r="TMN32" s="265"/>
      <c r="TMO32" s="265"/>
      <c r="TMP32" s="265"/>
      <c r="TMQ32" s="265"/>
      <c r="TMR32" s="265"/>
      <c r="TMS32" s="265"/>
      <c r="TMT32" s="265"/>
      <c r="TMU32" s="265"/>
      <c r="TMV32" s="265"/>
      <c r="TMW32" s="265"/>
      <c r="TMX32" s="265"/>
      <c r="TMY32" s="265"/>
      <c r="TMZ32" s="265"/>
      <c r="TNA32" s="265"/>
      <c r="TNB32" s="265"/>
      <c r="TNC32" s="265"/>
      <c r="TND32" s="265"/>
      <c r="TNE32" s="265"/>
      <c r="TNF32" s="265"/>
      <c r="TNG32" s="265"/>
      <c r="TNH32" s="265"/>
      <c r="TNI32" s="265"/>
      <c r="TNJ32" s="265"/>
      <c r="TNK32" s="265"/>
      <c r="TNL32" s="265"/>
      <c r="TNM32" s="265"/>
      <c r="TNN32" s="265"/>
      <c r="TNO32" s="265"/>
      <c r="TNP32" s="265"/>
      <c r="TNQ32" s="265"/>
      <c r="TNR32" s="265"/>
      <c r="TNS32" s="265"/>
      <c r="TNT32" s="265"/>
      <c r="TNU32" s="265"/>
      <c r="TNV32" s="265"/>
      <c r="TNW32" s="265"/>
      <c r="TNX32" s="265"/>
      <c r="TNY32" s="265"/>
      <c r="TNZ32" s="265"/>
      <c r="TOA32" s="265"/>
      <c r="TOB32" s="265"/>
      <c r="TOC32" s="265"/>
      <c r="TOD32" s="265"/>
      <c r="TOE32" s="265"/>
      <c r="TOF32" s="265"/>
      <c r="TOG32" s="265"/>
      <c r="TOH32" s="265"/>
      <c r="TOI32" s="265"/>
      <c r="TOJ32" s="265"/>
      <c r="TOK32" s="265"/>
      <c r="TOL32" s="265"/>
      <c r="TOM32" s="265"/>
      <c r="TON32" s="265"/>
      <c r="TOO32" s="265"/>
      <c r="TOP32" s="265"/>
      <c r="TOQ32" s="265"/>
      <c r="TOR32" s="265"/>
      <c r="TOS32" s="265"/>
      <c r="TOT32" s="265"/>
      <c r="TOU32" s="265"/>
      <c r="TOV32" s="265"/>
      <c r="TOW32" s="265"/>
      <c r="TOX32" s="265"/>
      <c r="TOY32" s="265"/>
      <c r="TOZ32" s="265"/>
      <c r="TPA32" s="265"/>
      <c r="TPB32" s="265"/>
      <c r="TPC32" s="265"/>
      <c r="TPD32" s="265"/>
      <c r="TPE32" s="265"/>
      <c r="TPF32" s="265"/>
      <c r="TPG32" s="265"/>
      <c r="TPH32" s="265"/>
      <c r="TPI32" s="265"/>
      <c r="TPJ32" s="265"/>
      <c r="TPK32" s="265"/>
      <c r="TPL32" s="265"/>
      <c r="TPM32" s="265"/>
      <c r="TPN32" s="265"/>
      <c r="TPO32" s="265"/>
      <c r="TPP32" s="265"/>
      <c r="TPQ32" s="265"/>
      <c r="TPR32" s="265"/>
      <c r="TPS32" s="265"/>
      <c r="TPT32" s="265"/>
      <c r="TPU32" s="265"/>
      <c r="TPV32" s="265"/>
      <c r="TPW32" s="265"/>
      <c r="TPX32" s="265"/>
      <c r="TPY32" s="265"/>
      <c r="TPZ32" s="265"/>
      <c r="TQA32" s="265"/>
      <c r="TQB32" s="265"/>
      <c r="TQC32" s="265"/>
      <c r="TQD32" s="265"/>
      <c r="TQE32" s="265"/>
      <c r="TQF32" s="265"/>
      <c r="TQG32" s="265"/>
      <c r="TQH32" s="265"/>
      <c r="TQI32" s="265"/>
      <c r="TQJ32" s="265"/>
      <c r="TQK32" s="265"/>
      <c r="TQL32" s="265"/>
      <c r="TQM32" s="265"/>
      <c r="TQN32" s="265"/>
      <c r="TQO32" s="265"/>
      <c r="TQP32" s="265"/>
      <c r="TQQ32" s="265"/>
      <c r="TQR32" s="265"/>
      <c r="TQS32" s="265"/>
      <c r="TQT32" s="265"/>
      <c r="TQU32" s="265"/>
      <c r="TQV32" s="265"/>
      <c r="TQW32" s="265"/>
      <c r="TQX32" s="265"/>
      <c r="TQY32" s="265"/>
      <c r="TQZ32" s="265"/>
      <c r="TRA32" s="265"/>
      <c r="TRB32" s="265"/>
      <c r="TRC32" s="265"/>
      <c r="TRD32" s="265"/>
      <c r="TRE32" s="265"/>
      <c r="TRF32" s="265"/>
      <c r="TRG32" s="265"/>
      <c r="TRH32" s="265"/>
      <c r="TRI32" s="265"/>
      <c r="TRJ32" s="265"/>
      <c r="TRK32" s="265"/>
      <c r="TRL32" s="265"/>
      <c r="TRM32" s="265"/>
      <c r="TRN32" s="265"/>
      <c r="TRO32" s="265"/>
      <c r="TRP32" s="265"/>
      <c r="TRQ32" s="265"/>
      <c r="TRR32" s="265"/>
      <c r="TRS32" s="265"/>
      <c r="TRT32" s="265"/>
      <c r="TRU32" s="265"/>
      <c r="TRV32" s="265"/>
      <c r="TRW32" s="265"/>
      <c r="TRX32" s="265"/>
      <c r="TRY32" s="265"/>
      <c r="TRZ32" s="265"/>
      <c r="TSA32" s="265"/>
      <c r="TSB32" s="265"/>
      <c r="TSC32" s="265"/>
      <c r="TSD32" s="265"/>
      <c r="TSE32" s="265"/>
      <c r="TSF32" s="265"/>
      <c r="TSG32" s="265"/>
      <c r="TSH32" s="265"/>
      <c r="TSI32" s="265"/>
      <c r="TSJ32" s="265"/>
      <c r="TSK32" s="265"/>
      <c r="TSL32" s="265"/>
      <c r="TSM32" s="265"/>
      <c r="TSN32" s="265"/>
      <c r="TSO32" s="265"/>
      <c r="TSP32" s="265"/>
      <c r="TSQ32" s="265"/>
      <c r="TSR32" s="265"/>
      <c r="TSS32" s="265"/>
      <c r="TST32" s="265"/>
      <c r="TSU32" s="265"/>
      <c r="TSV32" s="265"/>
      <c r="TSW32" s="265"/>
      <c r="TSX32" s="265"/>
      <c r="TSY32" s="265"/>
      <c r="TSZ32" s="265"/>
      <c r="TTA32" s="265"/>
      <c r="TTB32" s="265"/>
      <c r="TTC32" s="265"/>
      <c r="TTD32" s="265"/>
      <c r="TTE32" s="265"/>
      <c r="TTF32" s="265"/>
      <c r="TTG32" s="265"/>
      <c r="TTH32" s="265"/>
      <c r="TTI32" s="265"/>
      <c r="TTJ32" s="265"/>
      <c r="TTK32" s="265"/>
      <c r="TTL32" s="265"/>
      <c r="TTM32" s="265"/>
      <c r="TTN32" s="265"/>
      <c r="TTO32" s="265"/>
      <c r="TTP32" s="265"/>
      <c r="TTQ32" s="265"/>
      <c r="TTR32" s="265"/>
      <c r="TTS32" s="265"/>
      <c r="TTT32" s="265"/>
      <c r="TTU32" s="265"/>
      <c r="TTV32" s="265"/>
      <c r="TTW32" s="265"/>
      <c r="TTX32" s="265"/>
      <c r="TTY32" s="265"/>
      <c r="TTZ32" s="265"/>
      <c r="TUA32" s="265"/>
      <c r="TUB32" s="265"/>
      <c r="TUC32" s="265"/>
      <c r="TUD32" s="265"/>
      <c r="TUE32" s="265"/>
      <c r="TUF32" s="265"/>
      <c r="TUG32" s="265"/>
      <c r="TUH32" s="265"/>
      <c r="TUI32" s="265"/>
      <c r="TUJ32" s="265"/>
      <c r="TUK32" s="265"/>
      <c r="TUL32" s="265"/>
      <c r="TUM32" s="265"/>
      <c r="TUN32" s="265"/>
      <c r="TUO32" s="265"/>
      <c r="TUP32" s="265"/>
      <c r="TUQ32" s="265"/>
      <c r="TUR32" s="265"/>
      <c r="TUS32" s="265"/>
      <c r="TUT32" s="265"/>
      <c r="TUU32" s="265"/>
      <c r="TUV32" s="265"/>
      <c r="TUW32" s="265"/>
      <c r="TUX32" s="265"/>
      <c r="TUY32" s="265"/>
      <c r="TUZ32" s="265"/>
      <c r="TVA32" s="265"/>
      <c r="TVB32" s="265"/>
      <c r="TVC32" s="265"/>
      <c r="TVD32" s="265"/>
      <c r="TVE32" s="265"/>
      <c r="TVF32" s="265"/>
      <c r="TVG32" s="265"/>
      <c r="TVH32" s="265"/>
      <c r="TVI32" s="265"/>
      <c r="TVJ32" s="265"/>
      <c r="TVK32" s="265"/>
      <c r="TVL32" s="265"/>
      <c r="TVM32" s="265"/>
      <c r="TVN32" s="265"/>
      <c r="TVO32" s="265"/>
      <c r="TVP32" s="265"/>
      <c r="TVQ32" s="265"/>
      <c r="TVR32" s="265"/>
      <c r="TVS32" s="265"/>
      <c r="TVT32" s="265"/>
      <c r="TVU32" s="265"/>
      <c r="TVV32" s="265"/>
      <c r="TVW32" s="265"/>
      <c r="TVX32" s="265"/>
      <c r="TVY32" s="265"/>
      <c r="TVZ32" s="265"/>
      <c r="TWA32" s="265"/>
      <c r="TWB32" s="265"/>
      <c r="TWC32" s="265"/>
      <c r="TWD32" s="265"/>
      <c r="TWE32" s="265"/>
      <c r="TWF32" s="265"/>
      <c r="TWG32" s="265"/>
      <c r="TWH32" s="265"/>
      <c r="TWI32" s="265"/>
      <c r="TWJ32" s="265"/>
      <c r="TWK32" s="265"/>
      <c r="TWL32" s="265"/>
      <c r="TWM32" s="265"/>
      <c r="TWN32" s="265"/>
      <c r="TWO32" s="265"/>
      <c r="TWP32" s="265"/>
      <c r="TWQ32" s="265"/>
      <c r="TWR32" s="265"/>
      <c r="TWS32" s="265"/>
      <c r="TWT32" s="265"/>
      <c r="TWU32" s="265"/>
      <c r="TWV32" s="265"/>
      <c r="TWW32" s="265"/>
      <c r="TWX32" s="265"/>
      <c r="TWY32" s="265"/>
      <c r="TWZ32" s="265"/>
      <c r="TXA32" s="265"/>
      <c r="TXB32" s="265"/>
      <c r="TXC32" s="265"/>
      <c r="TXD32" s="265"/>
      <c r="TXE32" s="265"/>
      <c r="TXF32" s="265"/>
      <c r="TXG32" s="265"/>
      <c r="TXH32" s="265"/>
      <c r="TXI32" s="265"/>
      <c r="TXJ32" s="265"/>
      <c r="TXK32" s="265"/>
      <c r="TXL32" s="265"/>
      <c r="TXM32" s="265"/>
      <c r="TXN32" s="265"/>
      <c r="TXO32" s="265"/>
      <c r="TXP32" s="265"/>
      <c r="TXQ32" s="265"/>
      <c r="TXR32" s="265"/>
      <c r="TXS32" s="265"/>
      <c r="TXT32" s="265"/>
      <c r="TXU32" s="265"/>
      <c r="TXV32" s="265"/>
      <c r="TXW32" s="265"/>
      <c r="TXX32" s="265"/>
      <c r="TXY32" s="265"/>
      <c r="TXZ32" s="265"/>
      <c r="TYA32" s="265"/>
      <c r="TYB32" s="265"/>
      <c r="TYC32" s="265"/>
      <c r="TYD32" s="265"/>
      <c r="TYE32" s="265"/>
      <c r="TYF32" s="265"/>
      <c r="TYG32" s="265"/>
      <c r="TYH32" s="265"/>
      <c r="TYI32" s="265"/>
      <c r="TYJ32" s="265"/>
      <c r="TYK32" s="265"/>
      <c r="TYL32" s="265"/>
      <c r="TYM32" s="265"/>
      <c r="TYN32" s="265"/>
      <c r="TYO32" s="265"/>
      <c r="TYP32" s="265"/>
      <c r="TYQ32" s="265"/>
      <c r="TYR32" s="265"/>
      <c r="TYS32" s="265"/>
      <c r="TYT32" s="265"/>
      <c r="TYU32" s="265"/>
      <c r="TYV32" s="265"/>
      <c r="TYW32" s="265"/>
      <c r="TYX32" s="265"/>
      <c r="TYY32" s="265"/>
      <c r="TYZ32" s="265"/>
      <c r="TZA32" s="265"/>
      <c r="TZB32" s="265"/>
      <c r="TZC32" s="265"/>
      <c r="TZD32" s="265"/>
      <c r="TZE32" s="265"/>
      <c r="TZF32" s="265"/>
      <c r="TZG32" s="265"/>
      <c r="TZH32" s="265"/>
      <c r="TZI32" s="265"/>
      <c r="TZJ32" s="265"/>
      <c r="TZK32" s="265"/>
      <c r="TZL32" s="265"/>
      <c r="TZM32" s="265"/>
      <c r="TZN32" s="265"/>
      <c r="TZO32" s="265"/>
      <c r="TZP32" s="265"/>
      <c r="TZQ32" s="265"/>
      <c r="TZR32" s="265"/>
      <c r="TZS32" s="265"/>
      <c r="TZT32" s="265"/>
      <c r="TZU32" s="265"/>
      <c r="TZV32" s="265"/>
      <c r="TZW32" s="265"/>
      <c r="TZX32" s="265"/>
      <c r="TZY32" s="265"/>
      <c r="TZZ32" s="265"/>
      <c r="UAA32" s="265"/>
      <c r="UAB32" s="265"/>
      <c r="UAC32" s="265"/>
      <c r="UAD32" s="265"/>
      <c r="UAE32" s="265"/>
      <c r="UAF32" s="265"/>
      <c r="UAG32" s="265"/>
      <c r="UAH32" s="265"/>
      <c r="UAI32" s="265"/>
      <c r="UAJ32" s="265"/>
      <c r="UAK32" s="265"/>
      <c r="UAL32" s="265"/>
      <c r="UAM32" s="265"/>
      <c r="UAN32" s="265"/>
      <c r="UAO32" s="265"/>
      <c r="UAP32" s="265"/>
      <c r="UAQ32" s="265"/>
      <c r="UAR32" s="265"/>
      <c r="UAS32" s="265"/>
      <c r="UAT32" s="265"/>
      <c r="UAU32" s="265"/>
      <c r="UAV32" s="265"/>
      <c r="UAW32" s="265"/>
      <c r="UAX32" s="265"/>
      <c r="UAY32" s="265"/>
      <c r="UAZ32" s="265"/>
      <c r="UBA32" s="265"/>
      <c r="UBB32" s="265"/>
      <c r="UBC32" s="265"/>
      <c r="UBD32" s="265"/>
      <c r="UBE32" s="265"/>
      <c r="UBF32" s="265"/>
      <c r="UBG32" s="265"/>
      <c r="UBH32" s="265"/>
      <c r="UBI32" s="265"/>
      <c r="UBJ32" s="265"/>
      <c r="UBK32" s="265"/>
      <c r="UBL32" s="265"/>
      <c r="UBM32" s="265"/>
      <c r="UBN32" s="265"/>
      <c r="UBO32" s="265"/>
      <c r="UBP32" s="265"/>
      <c r="UBQ32" s="265"/>
      <c r="UBR32" s="265"/>
      <c r="UBS32" s="265"/>
      <c r="UBT32" s="265"/>
      <c r="UBU32" s="265"/>
      <c r="UBV32" s="265"/>
      <c r="UBW32" s="265"/>
      <c r="UBX32" s="265"/>
      <c r="UBY32" s="265"/>
      <c r="UBZ32" s="265"/>
      <c r="UCA32" s="265"/>
      <c r="UCB32" s="265"/>
      <c r="UCC32" s="265"/>
      <c r="UCD32" s="265"/>
      <c r="UCE32" s="265"/>
      <c r="UCF32" s="265"/>
      <c r="UCG32" s="265"/>
      <c r="UCH32" s="265"/>
      <c r="UCI32" s="265"/>
      <c r="UCJ32" s="265"/>
      <c r="UCK32" s="265"/>
      <c r="UCL32" s="265"/>
      <c r="UCM32" s="265"/>
      <c r="UCN32" s="265"/>
      <c r="UCO32" s="265"/>
      <c r="UCP32" s="265"/>
      <c r="UCQ32" s="265"/>
      <c r="UCR32" s="265"/>
      <c r="UCS32" s="265"/>
      <c r="UCT32" s="265"/>
      <c r="UCU32" s="265"/>
      <c r="UCV32" s="265"/>
      <c r="UCW32" s="265"/>
      <c r="UCX32" s="265"/>
      <c r="UCY32" s="265"/>
      <c r="UCZ32" s="265"/>
      <c r="UDA32" s="265"/>
      <c r="UDB32" s="265"/>
      <c r="UDC32" s="265"/>
      <c r="UDD32" s="265"/>
      <c r="UDE32" s="265"/>
      <c r="UDF32" s="265"/>
      <c r="UDG32" s="265"/>
      <c r="UDH32" s="265"/>
      <c r="UDI32" s="265"/>
      <c r="UDJ32" s="265"/>
      <c r="UDK32" s="265"/>
      <c r="UDL32" s="265"/>
      <c r="UDM32" s="265"/>
      <c r="UDN32" s="265"/>
      <c r="UDO32" s="265"/>
      <c r="UDP32" s="265"/>
      <c r="UDQ32" s="265"/>
      <c r="UDR32" s="265"/>
      <c r="UDS32" s="265"/>
      <c r="UDT32" s="265"/>
      <c r="UDU32" s="265"/>
      <c r="UDV32" s="265"/>
      <c r="UDW32" s="265"/>
      <c r="UDX32" s="265"/>
      <c r="UDY32" s="265"/>
      <c r="UDZ32" s="265"/>
      <c r="UEA32" s="265"/>
      <c r="UEB32" s="265"/>
      <c r="UEC32" s="265"/>
      <c r="UED32" s="265"/>
      <c r="UEE32" s="265"/>
      <c r="UEF32" s="265"/>
      <c r="UEG32" s="265"/>
      <c r="UEH32" s="265"/>
      <c r="UEI32" s="265"/>
      <c r="UEJ32" s="265"/>
      <c r="UEK32" s="265"/>
      <c r="UEL32" s="265"/>
      <c r="UEM32" s="265"/>
      <c r="UEN32" s="265"/>
      <c r="UEO32" s="265"/>
      <c r="UEP32" s="265"/>
      <c r="UEQ32" s="265"/>
      <c r="UER32" s="265"/>
      <c r="UES32" s="265"/>
      <c r="UET32" s="265"/>
      <c r="UEU32" s="265"/>
      <c r="UEV32" s="265"/>
      <c r="UEW32" s="265"/>
      <c r="UEX32" s="265"/>
      <c r="UEY32" s="265"/>
      <c r="UEZ32" s="265"/>
      <c r="UFA32" s="265"/>
      <c r="UFB32" s="265"/>
      <c r="UFC32" s="265"/>
      <c r="UFD32" s="265"/>
      <c r="UFE32" s="265"/>
      <c r="UFF32" s="265"/>
      <c r="UFG32" s="265"/>
      <c r="UFH32" s="265"/>
      <c r="UFI32" s="265"/>
      <c r="UFJ32" s="265"/>
      <c r="UFK32" s="265"/>
      <c r="UFL32" s="265"/>
      <c r="UFM32" s="265"/>
      <c r="UFN32" s="265"/>
      <c r="UFO32" s="265"/>
      <c r="UFP32" s="265"/>
      <c r="UFQ32" s="265"/>
      <c r="UFR32" s="265"/>
      <c r="UFS32" s="265"/>
      <c r="UFT32" s="265"/>
      <c r="UFU32" s="265"/>
      <c r="UFV32" s="265"/>
      <c r="UFW32" s="265"/>
      <c r="UFX32" s="265"/>
      <c r="UFY32" s="265"/>
      <c r="UFZ32" s="265"/>
      <c r="UGA32" s="265"/>
      <c r="UGB32" s="265"/>
      <c r="UGC32" s="265"/>
      <c r="UGD32" s="265"/>
      <c r="UGE32" s="265"/>
      <c r="UGF32" s="265"/>
      <c r="UGG32" s="265"/>
      <c r="UGH32" s="265"/>
      <c r="UGI32" s="265"/>
      <c r="UGJ32" s="265"/>
      <c r="UGK32" s="265"/>
      <c r="UGL32" s="265"/>
      <c r="UGM32" s="265"/>
      <c r="UGN32" s="265"/>
      <c r="UGO32" s="265"/>
      <c r="UGP32" s="265"/>
      <c r="UGQ32" s="265"/>
      <c r="UGR32" s="265"/>
      <c r="UGS32" s="265"/>
      <c r="UGT32" s="265"/>
      <c r="UGU32" s="265"/>
      <c r="UGV32" s="265"/>
      <c r="UGW32" s="265"/>
      <c r="UGX32" s="265"/>
      <c r="UGY32" s="265"/>
      <c r="UGZ32" s="265"/>
      <c r="UHA32" s="265"/>
      <c r="UHB32" s="265"/>
      <c r="UHC32" s="265"/>
      <c r="UHD32" s="265"/>
      <c r="UHE32" s="265"/>
      <c r="UHF32" s="265"/>
      <c r="UHG32" s="265"/>
      <c r="UHH32" s="265"/>
      <c r="UHI32" s="265"/>
      <c r="UHJ32" s="265"/>
      <c r="UHK32" s="265"/>
      <c r="UHL32" s="265"/>
      <c r="UHM32" s="265"/>
      <c r="UHN32" s="265"/>
      <c r="UHO32" s="265"/>
      <c r="UHP32" s="265"/>
      <c r="UHQ32" s="265"/>
      <c r="UHR32" s="265"/>
      <c r="UHS32" s="265"/>
      <c r="UHT32" s="265"/>
      <c r="UHU32" s="265"/>
      <c r="UHV32" s="265"/>
      <c r="UHW32" s="265"/>
      <c r="UHX32" s="265"/>
      <c r="UHY32" s="265"/>
      <c r="UHZ32" s="265"/>
      <c r="UIA32" s="265"/>
      <c r="UIB32" s="265"/>
      <c r="UIC32" s="265"/>
      <c r="UID32" s="265"/>
      <c r="UIE32" s="265"/>
      <c r="UIF32" s="265"/>
      <c r="UIG32" s="265"/>
      <c r="UIH32" s="265"/>
      <c r="UII32" s="265"/>
      <c r="UIJ32" s="265"/>
      <c r="UIK32" s="265"/>
      <c r="UIL32" s="265"/>
      <c r="UIM32" s="265"/>
      <c r="UIN32" s="265"/>
      <c r="UIO32" s="265"/>
      <c r="UIP32" s="265"/>
      <c r="UIQ32" s="265"/>
      <c r="UIR32" s="265"/>
      <c r="UIS32" s="265"/>
      <c r="UIT32" s="265"/>
      <c r="UIU32" s="265"/>
      <c r="UIV32" s="265"/>
      <c r="UIW32" s="265"/>
      <c r="UIX32" s="265"/>
      <c r="UIY32" s="265"/>
      <c r="UIZ32" s="265"/>
      <c r="UJA32" s="265"/>
      <c r="UJB32" s="265"/>
      <c r="UJC32" s="265"/>
      <c r="UJD32" s="265"/>
      <c r="UJE32" s="265"/>
      <c r="UJF32" s="265"/>
      <c r="UJG32" s="265"/>
      <c r="UJH32" s="265"/>
      <c r="UJI32" s="265"/>
      <c r="UJJ32" s="265"/>
      <c r="UJK32" s="265"/>
      <c r="UJL32" s="265"/>
      <c r="UJM32" s="265"/>
      <c r="UJN32" s="265"/>
      <c r="UJO32" s="265"/>
      <c r="UJP32" s="265"/>
      <c r="UJQ32" s="265"/>
      <c r="UJR32" s="265"/>
      <c r="UJS32" s="265"/>
      <c r="UJT32" s="265"/>
      <c r="UJU32" s="265"/>
      <c r="UJV32" s="265"/>
      <c r="UJW32" s="265"/>
      <c r="UJX32" s="265"/>
      <c r="UJY32" s="265"/>
      <c r="UJZ32" s="265"/>
      <c r="UKA32" s="265"/>
      <c r="UKB32" s="265"/>
      <c r="UKC32" s="265"/>
      <c r="UKD32" s="265"/>
      <c r="UKE32" s="265"/>
      <c r="UKF32" s="265"/>
      <c r="UKG32" s="265"/>
      <c r="UKH32" s="265"/>
      <c r="UKI32" s="265"/>
      <c r="UKJ32" s="265"/>
      <c r="UKK32" s="265"/>
      <c r="UKL32" s="265"/>
      <c r="UKM32" s="265"/>
      <c r="UKN32" s="265"/>
      <c r="UKO32" s="265"/>
      <c r="UKP32" s="265"/>
      <c r="UKQ32" s="265"/>
      <c r="UKR32" s="265"/>
      <c r="UKS32" s="265"/>
      <c r="UKT32" s="265"/>
      <c r="UKU32" s="265"/>
      <c r="UKV32" s="265"/>
      <c r="UKW32" s="265"/>
      <c r="UKX32" s="265"/>
      <c r="UKY32" s="265"/>
      <c r="UKZ32" s="265"/>
      <c r="ULA32" s="265"/>
      <c r="ULB32" s="265"/>
      <c r="ULC32" s="265"/>
      <c r="ULD32" s="265"/>
      <c r="ULE32" s="265"/>
      <c r="ULF32" s="265"/>
      <c r="ULG32" s="265"/>
      <c r="ULH32" s="265"/>
      <c r="ULI32" s="265"/>
      <c r="ULJ32" s="265"/>
      <c r="ULK32" s="265"/>
      <c r="ULL32" s="265"/>
      <c r="ULM32" s="265"/>
      <c r="ULN32" s="265"/>
      <c r="ULO32" s="265"/>
      <c r="ULP32" s="265"/>
      <c r="ULQ32" s="265"/>
      <c r="ULR32" s="265"/>
      <c r="ULS32" s="265"/>
      <c r="ULT32" s="265"/>
      <c r="ULU32" s="265"/>
      <c r="ULV32" s="265"/>
      <c r="ULW32" s="265"/>
      <c r="ULX32" s="265"/>
      <c r="ULY32" s="265"/>
      <c r="ULZ32" s="265"/>
      <c r="UMA32" s="265"/>
      <c r="UMB32" s="265"/>
      <c r="UMC32" s="265"/>
      <c r="UMD32" s="265"/>
      <c r="UME32" s="265"/>
      <c r="UMF32" s="265"/>
      <c r="UMG32" s="265"/>
      <c r="UMH32" s="265"/>
      <c r="UMI32" s="265"/>
      <c r="UMJ32" s="265"/>
      <c r="UMK32" s="265"/>
      <c r="UML32" s="265"/>
      <c r="UMM32" s="265"/>
      <c r="UMN32" s="265"/>
      <c r="UMO32" s="265"/>
      <c r="UMP32" s="265"/>
      <c r="UMQ32" s="265"/>
      <c r="UMR32" s="265"/>
      <c r="UMS32" s="265"/>
      <c r="UMT32" s="265"/>
      <c r="UMU32" s="265"/>
      <c r="UMV32" s="265"/>
      <c r="UMW32" s="265"/>
      <c r="UMX32" s="265"/>
      <c r="UMY32" s="265"/>
      <c r="UMZ32" s="265"/>
      <c r="UNA32" s="265"/>
      <c r="UNB32" s="265"/>
      <c r="UNC32" s="265"/>
      <c r="UND32" s="265"/>
      <c r="UNE32" s="265"/>
      <c r="UNF32" s="265"/>
      <c r="UNG32" s="265"/>
      <c r="UNH32" s="265"/>
      <c r="UNI32" s="265"/>
      <c r="UNJ32" s="265"/>
      <c r="UNK32" s="265"/>
      <c r="UNL32" s="265"/>
      <c r="UNM32" s="265"/>
      <c r="UNN32" s="265"/>
      <c r="UNO32" s="265"/>
      <c r="UNP32" s="265"/>
      <c r="UNQ32" s="265"/>
      <c r="UNR32" s="265"/>
      <c r="UNS32" s="265"/>
      <c r="UNT32" s="265"/>
      <c r="UNU32" s="265"/>
      <c r="UNV32" s="265"/>
      <c r="UNW32" s="265"/>
      <c r="UNX32" s="265"/>
      <c r="UNY32" s="265"/>
      <c r="UNZ32" s="265"/>
      <c r="UOA32" s="265"/>
      <c r="UOB32" s="265"/>
      <c r="UOC32" s="265"/>
      <c r="UOD32" s="265"/>
      <c r="UOE32" s="265"/>
      <c r="UOF32" s="265"/>
      <c r="UOG32" s="265"/>
      <c r="UOH32" s="265"/>
      <c r="UOI32" s="265"/>
      <c r="UOJ32" s="265"/>
      <c r="UOK32" s="265"/>
      <c r="UOL32" s="265"/>
      <c r="UOM32" s="265"/>
      <c r="UON32" s="265"/>
      <c r="UOO32" s="265"/>
      <c r="UOP32" s="265"/>
      <c r="UOQ32" s="265"/>
      <c r="UOR32" s="265"/>
      <c r="UOS32" s="265"/>
      <c r="UOT32" s="265"/>
      <c r="UOU32" s="265"/>
      <c r="UOV32" s="265"/>
      <c r="UOW32" s="265"/>
      <c r="UOX32" s="265"/>
      <c r="UOY32" s="265"/>
      <c r="UOZ32" s="265"/>
      <c r="UPA32" s="265"/>
      <c r="UPB32" s="265"/>
      <c r="UPC32" s="265"/>
      <c r="UPD32" s="265"/>
      <c r="UPE32" s="265"/>
      <c r="UPF32" s="265"/>
      <c r="UPG32" s="265"/>
      <c r="UPH32" s="265"/>
      <c r="UPI32" s="265"/>
      <c r="UPJ32" s="265"/>
      <c r="UPK32" s="265"/>
      <c r="UPL32" s="265"/>
      <c r="UPM32" s="265"/>
      <c r="UPN32" s="265"/>
      <c r="UPO32" s="265"/>
      <c r="UPP32" s="265"/>
      <c r="UPQ32" s="265"/>
      <c r="UPR32" s="265"/>
      <c r="UPS32" s="265"/>
      <c r="UPT32" s="265"/>
      <c r="UPU32" s="265"/>
      <c r="UPV32" s="265"/>
      <c r="UPW32" s="265"/>
      <c r="UPX32" s="265"/>
      <c r="UPY32" s="265"/>
      <c r="UPZ32" s="265"/>
      <c r="UQA32" s="265"/>
      <c r="UQB32" s="265"/>
      <c r="UQC32" s="265"/>
      <c r="UQD32" s="265"/>
      <c r="UQE32" s="265"/>
      <c r="UQF32" s="265"/>
      <c r="UQG32" s="265"/>
      <c r="UQH32" s="265"/>
      <c r="UQI32" s="265"/>
      <c r="UQJ32" s="265"/>
      <c r="UQK32" s="265"/>
      <c r="UQL32" s="265"/>
      <c r="UQM32" s="265"/>
      <c r="UQN32" s="265"/>
      <c r="UQO32" s="265"/>
      <c r="UQP32" s="265"/>
      <c r="UQQ32" s="265"/>
      <c r="UQR32" s="265"/>
      <c r="UQS32" s="265"/>
      <c r="UQT32" s="265"/>
      <c r="UQU32" s="265"/>
      <c r="UQV32" s="265"/>
      <c r="UQW32" s="265"/>
      <c r="UQX32" s="265"/>
      <c r="UQY32" s="265"/>
      <c r="UQZ32" s="265"/>
      <c r="URA32" s="265"/>
      <c r="URB32" s="265"/>
      <c r="URC32" s="265"/>
      <c r="URD32" s="265"/>
      <c r="URE32" s="265"/>
      <c r="URF32" s="265"/>
      <c r="URG32" s="265"/>
      <c r="URH32" s="265"/>
      <c r="URI32" s="265"/>
      <c r="URJ32" s="265"/>
      <c r="URK32" s="265"/>
      <c r="URL32" s="265"/>
      <c r="URM32" s="265"/>
      <c r="URN32" s="265"/>
      <c r="URO32" s="265"/>
      <c r="URP32" s="265"/>
      <c r="URQ32" s="265"/>
      <c r="URR32" s="265"/>
      <c r="URS32" s="265"/>
      <c r="URT32" s="265"/>
      <c r="URU32" s="265"/>
      <c r="URV32" s="265"/>
      <c r="URW32" s="265"/>
      <c r="URX32" s="265"/>
      <c r="URY32" s="265"/>
      <c r="URZ32" s="265"/>
      <c r="USA32" s="265"/>
      <c r="USB32" s="265"/>
      <c r="USC32" s="265"/>
      <c r="USD32" s="265"/>
      <c r="USE32" s="265"/>
      <c r="USF32" s="265"/>
      <c r="USG32" s="265"/>
      <c r="USH32" s="265"/>
      <c r="USI32" s="265"/>
      <c r="USJ32" s="265"/>
      <c r="USK32" s="265"/>
      <c r="USL32" s="265"/>
      <c r="USM32" s="265"/>
      <c r="USN32" s="265"/>
      <c r="USO32" s="265"/>
      <c r="USP32" s="265"/>
      <c r="USQ32" s="265"/>
      <c r="USR32" s="265"/>
      <c r="USS32" s="265"/>
      <c r="UST32" s="265"/>
      <c r="USU32" s="265"/>
      <c r="USV32" s="265"/>
      <c r="USW32" s="265"/>
      <c r="USX32" s="265"/>
      <c r="USY32" s="265"/>
      <c r="USZ32" s="265"/>
      <c r="UTA32" s="265"/>
      <c r="UTB32" s="265"/>
      <c r="UTC32" s="265"/>
      <c r="UTD32" s="265"/>
      <c r="UTE32" s="265"/>
      <c r="UTF32" s="265"/>
      <c r="UTG32" s="265"/>
      <c r="UTH32" s="265"/>
      <c r="UTI32" s="265"/>
      <c r="UTJ32" s="265"/>
      <c r="UTK32" s="265"/>
      <c r="UTL32" s="265"/>
      <c r="UTM32" s="265"/>
      <c r="UTN32" s="265"/>
      <c r="UTO32" s="265"/>
      <c r="UTP32" s="265"/>
      <c r="UTQ32" s="265"/>
      <c r="UTR32" s="265"/>
      <c r="UTS32" s="265"/>
      <c r="UTT32" s="265"/>
      <c r="UTU32" s="265"/>
      <c r="UTV32" s="265"/>
      <c r="UTW32" s="265"/>
      <c r="UTX32" s="265"/>
      <c r="UTY32" s="265"/>
      <c r="UTZ32" s="265"/>
      <c r="UUA32" s="265"/>
      <c r="UUB32" s="265"/>
      <c r="UUC32" s="265"/>
      <c r="UUD32" s="265"/>
      <c r="UUE32" s="265"/>
      <c r="UUF32" s="265"/>
      <c r="UUG32" s="265"/>
      <c r="UUH32" s="265"/>
      <c r="UUI32" s="265"/>
      <c r="UUJ32" s="265"/>
      <c r="UUK32" s="265"/>
      <c r="UUL32" s="265"/>
      <c r="UUM32" s="265"/>
      <c r="UUN32" s="265"/>
      <c r="UUO32" s="265"/>
      <c r="UUP32" s="265"/>
      <c r="UUQ32" s="265"/>
      <c r="UUR32" s="265"/>
      <c r="UUS32" s="265"/>
      <c r="UUT32" s="265"/>
      <c r="UUU32" s="265"/>
      <c r="UUV32" s="265"/>
      <c r="UUW32" s="265"/>
      <c r="UUX32" s="265"/>
      <c r="UUY32" s="265"/>
      <c r="UUZ32" s="265"/>
      <c r="UVA32" s="265"/>
      <c r="UVB32" s="265"/>
      <c r="UVC32" s="265"/>
      <c r="UVD32" s="265"/>
      <c r="UVE32" s="265"/>
      <c r="UVF32" s="265"/>
      <c r="UVG32" s="265"/>
      <c r="UVH32" s="265"/>
      <c r="UVI32" s="265"/>
      <c r="UVJ32" s="265"/>
      <c r="UVK32" s="265"/>
      <c r="UVL32" s="265"/>
      <c r="UVM32" s="265"/>
      <c r="UVN32" s="265"/>
      <c r="UVO32" s="265"/>
      <c r="UVP32" s="265"/>
      <c r="UVQ32" s="265"/>
      <c r="UVR32" s="265"/>
      <c r="UVS32" s="265"/>
      <c r="UVT32" s="265"/>
      <c r="UVU32" s="265"/>
      <c r="UVV32" s="265"/>
      <c r="UVW32" s="265"/>
      <c r="UVX32" s="265"/>
      <c r="UVY32" s="265"/>
      <c r="UVZ32" s="265"/>
      <c r="UWA32" s="265"/>
      <c r="UWB32" s="265"/>
      <c r="UWC32" s="265"/>
      <c r="UWD32" s="265"/>
      <c r="UWE32" s="265"/>
      <c r="UWF32" s="265"/>
      <c r="UWG32" s="265"/>
      <c r="UWH32" s="265"/>
      <c r="UWI32" s="265"/>
      <c r="UWJ32" s="265"/>
      <c r="UWK32" s="265"/>
      <c r="UWL32" s="265"/>
      <c r="UWM32" s="265"/>
      <c r="UWN32" s="265"/>
      <c r="UWO32" s="265"/>
      <c r="UWP32" s="265"/>
      <c r="UWQ32" s="265"/>
      <c r="UWR32" s="265"/>
      <c r="UWS32" s="265"/>
      <c r="UWT32" s="265"/>
      <c r="UWU32" s="265"/>
      <c r="UWV32" s="265"/>
      <c r="UWW32" s="265"/>
      <c r="UWX32" s="265"/>
      <c r="UWY32" s="265"/>
      <c r="UWZ32" s="265"/>
      <c r="UXA32" s="265"/>
      <c r="UXB32" s="265"/>
      <c r="UXC32" s="265"/>
      <c r="UXD32" s="265"/>
      <c r="UXE32" s="265"/>
      <c r="UXF32" s="265"/>
      <c r="UXG32" s="265"/>
      <c r="UXH32" s="265"/>
      <c r="UXI32" s="265"/>
      <c r="UXJ32" s="265"/>
      <c r="UXK32" s="265"/>
      <c r="UXL32" s="265"/>
      <c r="UXM32" s="265"/>
      <c r="UXN32" s="265"/>
      <c r="UXO32" s="265"/>
      <c r="UXP32" s="265"/>
      <c r="UXQ32" s="265"/>
      <c r="UXR32" s="265"/>
      <c r="UXS32" s="265"/>
      <c r="UXT32" s="265"/>
      <c r="UXU32" s="265"/>
      <c r="UXV32" s="265"/>
      <c r="UXW32" s="265"/>
      <c r="UXX32" s="265"/>
      <c r="UXY32" s="265"/>
      <c r="UXZ32" s="265"/>
      <c r="UYA32" s="265"/>
      <c r="UYB32" s="265"/>
      <c r="UYC32" s="265"/>
      <c r="UYD32" s="265"/>
      <c r="UYE32" s="265"/>
      <c r="UYF32" s="265"/>
      <c r="UYG32" s="265"/>
      <c r="UYH32" s="265"/>
      <c r="UYI32" s="265"/>
      <c r="UYJ32" s="265"/>
      <c r="UYK32" s="265"/>
      <c r="UYL32" s="265"/>
      <c r="UYM32" s="265"/>
      <c r="UYN32" s="265"/>
      <c r="UYO32" s="265"/>
      <c r="UYP32" s="265"/>
      <c r="UYQ32" s="265"/>
      <c r="UYR32" s="265"/>
      <c r="UYS32" s="265"/>
      <c r="UYT32" s="265"/>
      <c r="UYU32" s="265"/>
      <c r="UYV32" s="265"/>
      <c r="UYW32" s="265"/>
      <c r="UYX32" s="265"/>
      <c r="UYY32" s="265"/>
      <c r="UYZ32" s="265"/>
      <c r="UZA32" s="265"/>
      <c r="UZB32" s="265"/>
      <c r="UZC32" s="265"/>
      <c r="UZD32" s="265"/>
      <c r="UZE32" s="265"/>
      <c r="UZF32" s="265"/>
      <c r="UZG32" s="265"/>
      <c r="UZH32" s="265"/>
      <c r="UZI32" s="265"/>
      <c r="UZJ32" s="265"/>
      <c r="UZK32" s="265"/>
      <c r="UZL32" s="265"/>
      <c r="UZM32" s="265"/>
      <c r="UZN32" s="265"/>
      <c r="UZO32" s="265"/>
      <c r="UZP32" s="265"/>
      <c r="UZQ32" s="265"/>
      <c r="UZR32" s="265"/>
      <c r="UZS32" s="265"/>
      <c r="UZT32" s="265"/>
      <c r="UZU32" s="265"/>
      <c r="UZV32" s="265"/>
      <c r="UZW32" s="265"/>
      <c r="UZX32" s="265"/>
      <c r="UZY32" s="265"/>
      <c r="UZZ32" s="265"/>
      <c r="VAA32" s="265"/>
      <c r="VAB32" s="265"/>
      <c r="VAC32" s="265"/>
      <c r="VAD32" s="265"/>
      <c r="VAE32" s="265"/>
      <c r="VAF32" s="265"/>
      <c r="VAG32" s="265"/>
      <c r="VAH32" s="265"/>
      <c r="VAI32" s="265"/>
      <c r="VAJ32" s="265"/>
      <c r="VAK32" s="265"/>
      <c r="VAL32" s="265"/>
      <c r="VAM32" s="265"/>
      <c r="VAN32" s="265"/>
      <c r="VAO32" s="265"/>
      <c r="VAP32" s="265"/>
      <c r="VAQ32" s="265"/>
      <c r="VAR32" s="265"/>
      <c r="VAS32" s="265"/>
      <c r="VAT32" s="265"/>
      <c r="VAU32" s="265"/>
      <c r="VAV32" s="265"/>
      <c r="VAW32" s="265"/>
      <c r="VAX32" s="265"/>
      <c r="VAY32" s="265"/>
      <c r="VAZ32" s="265"/>
      <c r="VBA32" s="265"/>
      <c r="VBB32" s="265"/>
      <c r="VBC32" s="265"/>
      <c r="VBD32" s="265"/>
      <c r="VBE32" s="265"/>
      <c r="VBF32" s="265"/>
      <c r="VBG32" s="265"/>
      <c r="VBH32" s="265"/>
      <c r="VBI32" s="265"/>
      <c r="VBJ32" s="265"/>
      <c r="VBK32" s="265"/>
      <c r="VBL32" s="265"/>
      <c r="VBM32" s="265"/>
      <c r="VBN32" s="265"/>
      <c r="VBO32" s="265"/>
      <c r="VBP32" s="265"/>
      <c r="VBQ32" s="265"/>
      <c r="VBR32" s="265"/>
      <c r="VBS32" s="265"/>
      <c r="VBT32" s="265"/>
      <c r="VBU32" s="265"/>
      <c r="VBV32" s="265"/>
      <c r="VBW32" s="265"/>
      <c r="VBX32" s="265"/>
      <c r="VBY32" s="265"/>
      <c r="VBZ32" s="265"/>
      <c r="VCA32" s="265"/>
      <c r="VCB32" s="265"/>
      <c r="VCC32" s="265"/>
      <c r="VCD32" s="265"/>
      <c r="VCE32" s="265"/>
      <c r="VCF32" s="265"/>
      <c r="VCG32" s="265"/>
      <c r="VCH32" s="265"/>
      <c r="VCI32" s="265"/>
      <c r="VCJ32" s="265"/>
      <c r="VCK32" s="265"/>
      <c r="VCL32" s="265"/>
      <c r="VCM32" s="265"/>
      <c r="VCN32" s="265"/>
      <c r="VCO32" s="265"/>
      <c r="VCP32" s="265"/>
      <c r="VCQ32" s="265"/>
      <c r="VCR32" s="265"/>
      <c r="VCS32" s="265"/>
      <c r="VCT32" s="265"/>
      <c r="VCU32" s="265"/>
      <c r="VCV32" s="265"/>
      <c r="VCW32" s="265"/>
      <c r="VCX32" s="265"/>
      <c r="VCY32" s="265"/>
      <c r="VCZ32" s="265"/>
      <c r="VDA32" s="265"/>
      <c r="VDB32" s="265"/>
      <c r="VDC32" s="265"/>
      <c r="VDD32" s="265"/>
      <c r="VDE32" s="265"/>
      <c r="VDF32" s="265"/>
      <c r="VDG32" s="265"/>
      <c r="VDH32" s="265"/>
      <c r="VDI32" s="265"/>
      <c r="VDJ32" s="265"/>
      <c r="VDK32" s="265"/>
      <c r="VDL32" s="265"/>
      <c r="VDM32" s="265"/>
      <c r="VDN32" s="265"/>
      <c r="VDO32" s="265"/>
      <c r="VDP32" s="265"/>
      <c r="VDQ32" s="265"/>
      <c r="VDR32" s="265"/>
      <c r="VDS32" s="265"/>
      <c r="VDT32" s="265"/>
      <c r="VDU32" s="265"/>
      <c r="VDV32" s="265"/>
      <c r="VDW32" s="265"/>
      <c r="VDX32" s="265"/>
      <c r="VDY32" s="265"/>
      <c r="VDZ32" s="265"/>
      <c r="VEA32" s="265"/>
      <c r="VEB32" s="265"/>
      <c r="VEC32" s="265"/>
      <c r="VED32" s="265"/>
      <c r="VEE32" s="265"/>
      <c r="VEF32" s="265"/>
      <c r="VEG32" s="265"/>
      <c r="VEH32" s="265"/>
      <c r="VEI32" s="265"/>
      <c r="VEJ32" s="265"/>
      <c r="VEK32" s="265"/>
      <c r="VEL32" s="265"/>
      <c r="VEM32" s="265"/>
      <c r="VEN32" s="265"/>
      <c r="VEO32" s="265"/>
      <c r="VEP32" s="265"/>
      <c r="VEQ32" s="265"/>
      <c r="VER32" s="265"/>
      <c r="VES32" s="265"/>
      <c r="VET32" s="265"/>
      <c r="VEU32" s="265"/>
      <c r="VEV32" s="265"/>
      <c r="VEW32" s="265"/>
      <c r="VEX32" s="265"/>
      <c r="VEY32" s="265"/>
      <c r="VEZ32" s="265"/>
      <c r="VFA32" s="265"/>
      <c r="VFB32" s="265"/>
      <c r="VFC32" s="265"/>
      <c r="VFD32" s="265"/>
      <c r="VFE32" s="265"/>
      <c r="VFF32" s="265"/>
      <c r="VFG32" s="265"/>
      <c r="VFH32" s="265"/>
      <c r="VFI32" s="265"/>
      <c r="VFJ32" s="265"/>
      <c r="VFK32" s="265"/>
      <c r="VFL32" s="265"/>
      <c r="VFM32" s="265"/>
      <c r="VFN32" s="265"/>
      <c r="VFO32" s="265"/>
      <c r="VFP32" s="265"/>
      <c r="VFQ32" s="265"/>
      <c r="VFR32" s="265"/>
      <c r="VFS32" s="265"/>
      <c r="VFT32" s="265"/>
      <c r="VFU32" s="265"/>
      <c r="VFV32" s="265"/>
      <c r="VFW32" s="265"/>
      <c r="VFX32" s="265"/>
      <c r="VFY32" s="265"/>
      <c r="VFZ32" s="265"/>
      <c r="VGA32" s="265"/>
      <c r="VGB32" s="265"/>
      <c r="VGC32" s="265"/>
      <c r="VGD32" s="265"/>
      <c r="VGE32" s="265"/>
      <c r="VGF32" s="265"/>
      <c r="VGG32" s="265"/>
      <c r="VGH32" s="265"/>
      <c r="VGI32" s="265"/>
      <c r="VGJ32" s="265"/>
      <c r="VGK32" s="265"/>
      <c r="VGL32" s="265"/>
      <c r="VGM32" s="265"/>
      <c r="VGN32" s="265"/>
      <c r="VGO32" s="265"/>
      <c r="VGP32" s="265"/>
      <c r="VGQ32" s="265"/>
      <c r="VGR32" s="265"/>
      <c r="VGS32" s="265"/>
      <c r="VGT32" s="265"/>
      <c r="VGU32" s="265"/>
      <c r="VGV32" s="265"/>
      <c r="VGW32" s="265"/>
      <c r="VGX32" s="265"/>
      <c r="VGY32" s="265"/>
      <c r="VGZ32" s="265"/>
      <c r="VHA32" s="265"/>
      <c r="VHB32" s="265"/>
      <c r="VHC32" s="265"/>
      <c r="VHD32" s="265"/>
      <c r="VHE32" s="265"/>
      <c r="VHF32" s="265"/>
      <c r="VHG32" s="265"/>
      <c r="VHH32" s="265"/>
      <c r="VHI32" s="265"/>
      <c r="VHJ32" s="265"/>
      <c r="VHK32" s="265"/>
      <c r="VHL32" s="265"/>
      <c r="VHM32" s="265"/>
      <c r="VHN32" s="265"/>
      <c r="VHO32" s="265"/>
      <c r="VHP32" s="265"/>
      <c r="VHQ32" s="265"/>
      <c r="VHR32" s="265"/>
      <c r="VHS32" s="265"/>
      <c r="VHT32" s="265"/>
      <c r="VHU32" s="265"/>
      <c r="VHV32" s="265"/>
      <c r="VHW32" s="265"/>
      <c r="VHX32" s="265"/>
      <c r="VHY32" s="265"/>
      <c r="VHZ32" s="265"/>
      <c r="VIA32" s="265"/>
      <c r="VIB32" s="265"/>
      <c r="VIC32" s="265"/>
      <c r="VID32" s="265"/>
      <c r="VIE32" s="265"/>
      <c r="VIF32" s="265"/>
      <c r="VIG32" s="265"/>
      <c r="VIH32" s="265"/>
      <c r="VII32" s="265"/>
      <c r="VIJ32" s="265"/>
      <c r="VIK32" s="265"/>
      <c r="VIL32" s="265"/>
      <c r="VIM32" s="265"/>
      <c r="VIN32" s="265"/>
      <c r="VIO32" s="265"/>
      <c r="VIP32" s="265"/>
      <c r="VIQ32" s="265"/>
      <c r="VIR32" s="265"/>
      <c r="VIS32" s="265"/>
      <c r="VIT32" s="265"/>
      <c r="VIU32" s="265"/>
      <c r="VIV32" s="265"/>
      <c r="VIW32" s="265"/>
      <c r="VIX32" s="265"/>
      <c r="VIY32" s="265"/>
      <c r="VIZ32" s="265"/>
      <c r="VJA32" s="265"/>
      <c r="VJB32" s="265"/>
      <c r="VJC32" s="265"/>
      <c r="VJD32" s="265"/>
      <c r="VJE32" s="265"/>
      <c r="VJF32" s="265"/>
      <c r="VJG32" s="265"/>
      <c r="VJH32" s="265"/>
      <c r="VJI32" s="265"/>
      <c r="VJJ32" s="265"/>
      <c r="VJK32" s="265"/>
      <c r="VJL32" s="265"/>
      <c r="VJM32" s="265"/>
      <c r="VJN32" s="265"/>
      <c r="VJO32" s="265"/>
      <c r="VJP32" s="265"/>
      <c r="VJQ32" s="265"/>
      <c r="VJR32" s="265"/>
      <c r="VJS32" s="265"/>
      <c r="VJT32" s="265"/>
      <c r="VJU32" s="265"/>
      <c r="VJV32" s="265"/>
      <c r="VJW32" s="265"/>
      <c r="VJX32" s="265"/>
      <c r="VJY32" s="265"/>
      <c r="VJZ32" s="265"/>
      <c r="VKA32" s="265"/>
      <c r="VKB32" s="265"/>
      <c r="VKC32" s="265"/>
      <c r="VKD32" s="265"/>
      <c r="VKE32" s="265"/>
      <c r="VKF32" s="265"/>
      <c r="VKG32" s="265"/>
      <c r="VKH32" s="265"/>
      <c r="VKI32" s="265"/>
      <c r="VKJ32" s="265"/>
      <c r="VKK32" s="265"/>
      <c r="VKL32" s="265"/>
      <c r="VKM32" s="265"/>
      <c r="VKN32" s="265"/>
      <c r="VKO32" s="265"/>
      <c r="VKP32" s="265"/>
      <c r="VKQ32" s="265"/>
      <c r="VKR32" s="265"/>
      <c r="VKS32" s="265"/>
      <c r="VKT32" s="265"/>
      <c r="VKU32" s="265"/>
      <c r="VKV32" s="265"/>
      <c r="VKW32" s="265"/>
      <c r="VKX32" s="265"/>
      <c r="VKY32" s="265"/>
      <c r="VKZ32" s="265"/>
      <c r="VLA32" s="265"/>
      <c r="VLB32" s="265"/>
      <c r="VLC32" s="265"/>
      <c r="VLD32" s="265"/>
      <c r="VLE32" s="265"/>
      <c r="VLF32" s="265"/>
      <c r="VLG32" s="265"/>
      <c r="VLH32" s="265"/>
      <c r="VLI32" s="265"/>
      <c r="VLJ32" s="265"/>
      <c r="VLK32" s="265"/>
      <c r="VLL32" s="265"/>
      <c r="VLM32" s="265"/>
      <c r="VLN32" s="265"/>
      <c r="VLO32" s="265"/>
      <c r="VLP32" s="265"/>
      <c r="VLQ32" s="265"/>
      <c r="VLR32" s="265"/>
      <c r="VLS32" s="265"/>
      <c r="VLT32" s="265"/>
      <c r="VLU32" s="265"/>
      <c r="VLV32" s="265"/>
      <c r="VLW32" s="265"/>
      <c r="VLX32" s="265"/>
      <c r="VLY32" s="265"/>
      <c r="VLZ32" s="265"/>
      <c r="VMA32" s="265"/>
      <c r="VMB32" s="265"/>
      <c r="VMC32" s="265"/>
      <c r="VMD32" s="265"/>
      <c r="VME32" s="265"/>
      <c r="VMF32" s="265"/>
      <c r="VMG32" s="265"/>
      <c r="VMH32" s="265"/>
      <c r="VMI32" s="265"/>
      <c r="VMJ32" s="265"/>
      <c r="VMK32" s="265"/>
      <c r="VML32" s="265"/>
      <c r="VMM32" s="265"/>
      <c r="VMN32" s="265"/>
      <c r="VMO32" s="265"/>
      <c r="VMP32" s="265"/>
      <c r="VMQ32" s="265"/>
      <c r="VMR32" s="265"/>
      <c r="VMS32" s="265"/>
      <c r="VMT32" s="265"/>
      <c r="VMU32" s="265"/>
      <c r="VMV32" s="265"/>
      <c r="VMW32" s="265"/>
      <c r="VMX32" s="265"/>
      <c r="VMY32" s="265"/>
      <c r="VMZ32" s="265"/>
      <c r="VNA32" s="265"/>
      <c r="VNB32" s="265"/>
      <c r="VNC32" s="265"/>
      <c r="VND32" s="265"/>
      <c r="VNE32" s="265"/>
      <c r="VNF32" s="265"/>
      <c r="VNG32" s="265"/>
      <c r="VNH32" s="265"/>
      <c r="VNI32" s="265"/>
      <c r="VNJ32" s="265"/>
      <c r="VNK32" s="265"/>
      <c r="VNL32" s="265"/>
      <c r="VNM32" s="265"/>
      <c r="VNN32" s="265"/>
      <c r="VNO32" s="265"/>
      <c r="VNP32" s="265"/>
      <c r="VNQ32" s="265"/>
      <c r="VNR32" s="265"/>
      <c r="VNS32" s="265"/>
      <c r="VNT32" s="265"/>
      <c r="VNU32" s="265"/>
      <c r="VNV32" s="265"/>
      <c r="VNW32" s="265"/>
      <c r="VNX32" s="265"/>
      <c r="VNY32" s="265"/>
      <c r="VNZ32" s="265"/>
      <c r="VOA32" s="265"/>
      <c r="VOB32" s="265"/>
      <c r="VOC32" s="265"/>
      <c r="VOD32" s="265"/>
      <c r="VOE32" s="265"/>
      <c r="VOF32" s="265"/>
      <c r="VOG32" s="265"/>
      <c r="VOH32" s="265"/>
      <c r="VOI32" s="265"/>
      <c r="VOJ32" s="265"/>
      <c r="VOK32" s="265"/>
      <c r="VOL32" s="265"/>
      <c r="VOM32" s="265"/>
      <c r="VON32" s="265"/>
      <c r="VOO32" s="265"/>
      <c r="VOP32" s="265"/>
      <c r="VOQ32" s="265"/>
      <c r="VOR32" s="265"/>
      <c r="VOS32" s="265"/>
      <c r="VOT32" s="265"/>
      <c r="VOU32" s="265"/>
      <c r="VOV32" s="265"/>
      <c r="VOW32" s="265"/>
      <c r="VOX32" s="265"/>
      <c r="VOY32" s="265"/>
      <c r="VOZ32" s="265"/>
      <c r="VPA32" s="265"/>
      <c r="VPB32" s="265"/>
      <c r="VPC32" s="265"/>
      <c r="VPD32" s="265"/>
      <c r="VPE32" s="265"/>
      <c r="VPF32" s="265"/>
      <c r="VPG32" s="265"/>
      <c r="VPH32" s="265"/>
      <c r="VPI32" s="265"/>
      <c r="VPJ32" s="265"/>
      <c r="VPK32" s="265"/>
      <c r="VPL32" s="265"/>
      <c r="VPM32" s="265"/>
      <c r="VPN32" s="265"/>
      <c r="VPO32" s="265"/>
      <c r="VPP32" s="265"/>
      <c r="VPQ32" s="265"/>
      <c r="VPR32" s="265"/>
      <c r="VPS32" s="265"/>
      <c r="VPT32" s="265"/>
      <c r="VPU32" s="265"/>
      <c r="VPV32" s="265"/>
      <c r="VPW32" s="265"/>
      <c r="VPX32" s="265"/>
      <c r="VPY32" s="265"/>
      <c r="VPZ32" s="265"/>
      <c r="VQA32" s="265"/>
      <c r="VQB32" s="265"/>
      <c r="VQC32" s="265"/>
      <c r="VQD32" s="265"/>
      <c r="VQE32" s="265"/>
      <c r="VQF32" s="265"/>
      <c r="VQG32" s="265"/>
      <c r="VQH32" s="265"/>
      <c r="VQI32" s="265"/>
      <c r="VQJ32" s="265"/>
      <c r="VQK32" s="265"/>
      <c r="VQL32" s="265"/>
      <c r="VQM32" s="265"/>
      <c r="VQN32" s="265"/>
      <c r="VQO32" s="265"/>
      <c r="VQP32" s="265"/>
      <c r="VQQ32" s="265"/>
      <c r="VQR32" s="265"/>
      <c r="VQS32" s="265"/>
      <c r="VQT32" s="265"/>
      <c r="VQU32" s="265"/>
      <c r="VQV32" s="265"/>
      <c r="VQW32" s="265"/>
      <c r="VQX32" s="265"/>
      <c r="VQY32" s="265"/>
      <c r="VQZ32" s="265"/>
      <c r="VRA32" s="265"/>
      <c r="VRB32" s="265"/>
      <c r="VRC32" s="265"/>
      <c r="VRD32" s="265"/>
      <c r="VRE32" s="265"/>
      <c r="VRF32" s="265"/>
      <c r="VRG32" s="265"/>
      <c r="VRH32" s="265"/>
      <c r="VRI32" s="265"/>
      <c r="VRJ32" s="265"/>
      <c r="VRK32" s="265"/>
      <c r="VRL32" s="265"/>
      <c r="VRM32" s="265"/>
      <c r="VRN32" s="265"/>
      <c r="VRO32" s="265"/>
      <c r="VRP32" s="265"/>
      <c r="VRQ32" s="265"/>
      <c r="VRR32" s="265"/>
      <c r="VRS32" s="265"/>
      <c r="VRT32" s="265"/>
      <c r="VRU32" s="265"/>
      <c r="VRV32" s="265"/>
      <c r="VRW32" s="265"/>
      <c r="VRX32" s="265"/>
      <c r="VRY32" s="265"/>
      <c r="VRZ32" s="265"/>
      <c r="VSA32" s="265"/>
      <c r="VSB32" s="265"/>
      <c r="VSC32" s="265"/>
      <c r="VSD32" s="265"/>
      <c r="VSE32" s="265"/>
      <c r="VSF32" s="265"/>
      <c r="VSG32" s="265"/>
      <c r="VSH32" s="265"/>
      <c r="VSI32" s="265"/>
      <c r="VSJ32" s="265"/>
      <c r="VSK32" s="265"/>
      <c r="VSL32" s="265"/>
      <c r="VSM32" s="265"/>
      <c r="VSN32" s="265"/>
      <c r="VSO32" s="265"/>
      <c r="VSP32" s="265"/>
      <c r="VSQ32" s="265"/>
      <c r="VSR32" s="265"/>
      <c r="VSS32" s="265"/>
      <c r="VST32" s="265"/>
      <c r="VSU32" s="265"/>
      <c r="VSV32" s="265"/>
      <c r="VSW32" s="265"/>
      <c r="VSX32" s="265"/>
      <c r="VSY32" s="265"/>
      <c r="VSZ32" s="265"/>
      <c r="VTA32" s="265"/>
      <c r="VTB32" s="265"/>
      <c r="VTC32" s="265"/>
      <c r="VTD32" s="265"/>
      <c r="VTE32" s="265"/>
      <c r="VTF32" s="265"/>
      <c r="VTG32" s="265"/>
      <c r="VTH32" s="265"/>
      <c r="VTI32" s="265"/>
      <c r="VTJ32" s="265"/>
      <c r="VTK32" s="265"/>
      <c r="VTL32" s="265"/>
      <c r="VTM32" s="265"/>
      <c r="VTN32" s="265"/>
      <c r="VTO32" s="265"/>
      <c r="VTP32" s="265"/>
      <c r="VTQ32" s="265"/>
      <c r="VTR32" s="265"/>
      <c r="VTS32" s="265"/>
      <c r="VTT32" s="265"/>
      <c r="VTU32" s="265"/>
      <c r="VTV32" s="265"/>
      <c r="VTW32" s="265"/>
      <c r="VTX32" s="265"/>
      <c r="VTY32" s="265"/>
      <c r="VTZ32" s="265"/>
      <c r="VUA32" s="265"/>
      <c r="VUB32" s="265"/>
      <c r="VUC32" s="265"/>
      <c r="VUD32" s="265"/>
      <c r="VUE32" s="265"/>
      <c r="VUF32" s="265"/>
      <c r="VUG32" s="265"/>
      <c r="VUH32" s="265"/>
      <c r="VUI32" s="265"/>
      <c r="VUJ32" s="265"/>
      <c r="VUK32" s="265"/>
      <c r="VUL32" s="265"/>
      <c r="VUM32" s="265"/>
      <c r="VUN32" s="265"/>
      <c r="VUO32" s="265"/>
      <c r="VUP32" s="265"/>
      <c r="VUQ32" s="265"/>
      <c r="VUR32" s="265"/>
      <c r="VUS32" s="265"/>
      <c r="VUT32" s="265"/>
      <c r="VUU32" s="265"/>
      <c r="VUV32" s="265"/>
      <c r="VUW32" s="265"/>
      <c r="VUX32" s="265"/>
      <c r="VUY32" s="265"/>
      <c r="VUZ32" s="265"/>
      <c r="VVA32" s="265"/>
      <c r="VVB32" s="265"/>
      <c r="VVC32" s="265"/>
      <c r="VVD32" s="265"/>
      <c r="VVE32" s="265"/>
      <c r="VVF32" s="265"/>
      <c r="VVG32" s="265"/>
      <c r="VVH32" s="265"/>
      <c r="VVI32" s="265"/>
      <c r="VVJ32" s="265"/>
      <c r="VVK32" s="265"/>
      <c r="VVL32" s="265"/>
      <c r="VVM32" s="265"/>
      <c r="VVN32" s="265"/>
      <c r="VVO32" s="265"/>
      <c r="VVP32" s="265"/>
      <c r="VVQ32" s="265"/>
      <c r="VVR32" s="265"/>
      <c r="VVS32" s="265"/>
      <c r="VVT32" s="265"/>
      <c r="VVU32" s="265"/>
      <c r="VVV32" s="265"/>
      <c r="VVW32" s="265"/>
      <c r="VVX32" s="265"/>
      <c r="VVY32" s="265"/>
      <c r="VVZ32" s="265"/>
      <c r="VWA32" s="265"/>
      <c r="VWB32" s="265"/>
      <c r="VWC32" s="265"/>
      <c r="VWD32" s="265"/>
      <c r="VWE32" s="265"/>
      <c r="VWF32" s="265"/>
      <c r="VWG32" s="265"/>
      <c r="VWH32" s="265"/>
      <c r="VWI32" s="265"/>
      <c r="VWJ32" s="265"/>
      <c r="VWK32" s="265"/>
      <c r="VWL32" s="265"/>
      <c r="VWM32" s="265"/>
      <c r="VWN32" s="265"/>
      <c r="VWO32" s="265"/>
      <c r="VWP32" s="265"/>
      <c r="VWQ32" s="265"/>
      <c r="VWR32" s="265"/>
      <c r="VWS32" s="265"/>
      <c r="VWT32" s="265"/>
      <c r="VWU32" s="265"/>
      <c r="VWV32" s="265"/>
      <c r="VWW32" s="265"/>
      <c r="VWX32" s="265"/>
      <c r="VWY32" s="265"/>
      <c r="VWZ32" s="265"/>
      <c r="VXA32" s="265"/>
      <c r="VXB32" s="265"/>
      <c r="VXC32" s="265"/>
      <c r="VXD32" s="265"/>
      <c r="VXE32" s="265"/>
      <c r="VXF32" s="265"/>
      <c r="VXG32" s="265"/>
      <c r="VXH32" s="265"/>
      <c r="VXI32" s="265"/>
      <c r="VXJ32" s="265"/>
      <c r="VXK32" s="265"/>
      <c r="VXL32" s="265"/>
      <c r="VXM32" s="265"/>
      <c r="VXN32" s="265"/>
      <c r="VXO32" s="265"/>
      <c r="VXP32" s="265"/>
      <c r="VXQ32" s="265"/>
      <c r="VXR32" s="265"/>
      <c r="VXS32" s="265"/>
      <c r="VXT32" s="265"/>
      <c r="VXU32" s="265"/>
      <c r="VXV32" s="265"/>
      <c r="VXW32" s="265"/>
      <c r="VXX32" s="265"/>
      <c r="VXY32" s="265"/>
      <c r="VXZ32" s="265"/>
      <c r="VYA32" s="265"/>
      <c r="VYB32" s="265"/>
      <c r="VYC32" s="265"/>
      <c r="VYD32" s="265"/>
      <c r="VYE32" s="265"/>
      <c r="VYF32" s="265"/>
      <c r="VYG32" s="265"/>
      <c r="VYH32" s="265"/>
      <c r="VYI32" s="265"/>
      <c r="VYJ32" s="265"/>
      <c r="VYK32" s="265"/>
      <c r="VYL32" s="265"/>
      <c r="VYM32" s="265"/>
      <c r="VYN32" s="265"/>
      <c r="VYO32" s="265"/>
      <c r="VYP32" s="265"/>
      <c r="VYQ32" s="265"/>
      <c r="VYR32" s="265"/>
      <c r="VYS32" s="265"/>
      <c r="VYT32" s="265"/>
      <c r="VYU32" s="265"/>
      <c r="VYV32" s="265"/>
      <c r="VYW32" s="265"/>
      <c r="VYX32" s="265"/>
      <c r="VYY32" s="265"/>
      <c r="VYZ32" s="265"/>
      <c r="VZA32" s="265"/>
      <c r="VZB32" s="265"/>
      <c r="VZC32" s="265"/>
      <c r="VZD32" s="265"/>
      <c r="VZE32" s="265"/>
      <c r="VZF32" s="265"/>
      <c r="VZG32" s="265"/>
      <c r="VZH32" s="265"/>
      <c r="VZI32" s="265"/>
      <c r="VZJ32" s="265"/>
      <c r="VZK32" s="265"/>
      <c r="VZL32" s="265"/>
      <c r="VZM32" s="265"/>
      <c r="VZN32" s="265"/>
      <c r="VZO32" s="265"/>
      <c r="VZP32" s="265"/>
      <c r="VZQ32" s="265"/>
      <c r="VZR32" s="265"/>
      <c r="VZS32" s="265"/>
      <c r="VZT32" s="265"/>
      <c r="VZU32" s="265"/>
      <c r="VZV32" s="265"/>
      <c r="VZW32" s="265"/>
      <c r="VZX32" s="265"/>
      <c r="VZY32" s="265"/>
      <c r="VZZ32" s="265"/>
      <c r="WAA32" s="265"/>
      <c r="WAB32" s="265"/>
      <c r="WAC32" s="265"/>
      <c r="WAD32" s="265"/>
      <c r="WAE32" s="265"/>
      <c r="WAF32" s="265"/>
      <c r="WAG32" s="265"/>
      <c r="WAH32" s="265"/>
      <c r="WAI32" s="265"/>
      <c r="WAJ32" s="265"/>
      <c r="WAK32" s="265"/>
      <c r="WAL32" s="265"/>
      <c r="WAM32" s="265"/>
      <c r="WAN32" s="265"/>
      <c r="WAO32" s="265"/>
      <c r="WAP32" s="265"/>
      <c r="WAQ32" s="265"/>
      <c r="WAR32" s="265"/>
      <c r="WAS32" s="265"/>
      <c r="WAT32" s="265"/>
      <c r="WAU32" s="265"/>
      <c r="WAV32" s="265"/>
      <c r="WAW32" s="265"/>
      <c r="WAX32" s="265"/>
      <c r="WAY32" s="265"/>
      <c r="WAZ32" s="265"/>
      <c r="WBA32" s="265"/>
      <c r="WBB32" s="265"/>
      <c r="WBC32" s="265"/>
      <c r="WBD32" s="265"/>
      <c r="WBE32" s="265"/>
      <c r="WBF32" s="265"/>
      <c r="WBG32" s="265"/>
      <c r="WBH32" s="265"/>
      <c r="WBI32" s="265"/>
      <c r="WBJ32" s="265"/>
      <c r="WBK32" s="265"/>
      <c r="WBL32" s="265"/>
      <c r="WBM32" s="265"/>
      <c r="WBN32" s="265"/>
      <c r="WBO32" s="265"/>
      <c r="WBP32" s="265"/>
      <c r="WBQ32" s="265"/>
      <c r="WBR32" s="265"/>
      <c r="WBS32" s="265"/>
      <c r="WBT32" s="265"/>
      <c r="WBU32" s="265"/>
      <c r="WBV32" s="265"/>
      <c r="WBW32" s="265"/>
      <c r="WBX32" s="265"/>
      <c r="WBY32" s="265"/>
      <c r="WBZ32" s="265"/>
      <c r="WCA32" s="265"/>
      <c r="WCB32" s="265"/>
      <c r="WCC32" s="265"/>
      <c r="WCD32" s="265"/>
      <c r="WCE32" s="265"/>
      <c r="WCF32" s="265"/>
      <c r="WCG32" s="265"/>
      <c r="WCH32" s="265"/>
      <c r="WCI32" s="265"/>
      <c r="WCJ32" s="265"/>
      <c r="WCK32" s="265"/>
      <c r="WCL32" s="265"/>
      <c r="WCM32" s="265"/>
      <c r="WCN32" s="265"/>
      <c r="WCO32" s="265"/>
      <c r="WCP32" s="265"/>
      <c r="WCQ32" s="265"/>
      <c r="WCR32" s="265"/>
      <c r="WCS32" s="265"/>
      <c r="WCT32" s="265"/>
      <c r="WCU32" s="265"/>
      <c r="WCV32" s="265"/>
      <c r="WCW32" s="265"/>
      <c r="WCX32" s="265"/>
      <c r="WCY32" s="265"/>
      <c r="WCZ32" s="265"/>
      <c r="WDA32" s="265"/>
      <c r="WDB32" s="265"/>
      <c r="WDC32" s="265"/>
      <c r="WDD32" s="265"/>
      <c r="WDE32" s="265"/>
      <c r="WDF32" s="265"/>
      <c r="WDG32" s="265"/>
      <c r="WDH32" s="265"/>
      <c r="WDI32" s="265"/>
      <c r="WDJ32" s="265"/>
      <c r="WDK32" s="265"/>
      <c r="WDL32" s="265"/>
      <c r="WDM32" s="265"/>
      <c r="WDN32" s="265"/>
      <c r="WDO32" s="265"/>
      <c r="WDP32" s="265"/>
      <c r="WDQ32" s="265"/>
      <c r="WDR32" s="265"/>
      <c r="WDS32" s="265"/>
      <c r="WDT32" s="265"/>
      <c r="WDU32" s="265"/>
      <c r="WDV32" s="265"/>
      <c r="WDW32" s="265"/>
      <c r="WDX32" s="265"/>
      <c r="WDY32" s="265"/>
      <c r="WDZ32" s="265"/>
      <c r="WEA32" s="265"/>
      <c r="WEB32" s="265"/>
      <c r="WEC32" s="265"/>
      <c r="WED32" s="265"/>
      <c r="WEE32" s="265"/>
      <c r="WEF32" s="265"/>
      <c r="WEG32" s="265"/>
      <c r="WEH32" s="265"/>
      <c r="WEI32" s="265"/>
      <c r="WEJ32" s="265"/>
      <c r="WEK32" s="265"/>
      <c r="WEL32" s="265"/>
      <c r="WEM32" s="265"/>
      <c r="WEN32" s="265"/>
      <c r="WEO32" s="265"/>
      <c r="WEP32" s="265"/>
      <c r="WEQ32" s="265"/>
      <c r="WER32" s="265"/>
      <c r="WES32" s="265"/>
      <c r="WET32" s="265"/>
      <c r="WEU32" s="265"/>
      <c r="WEV32" s="265"/>
      <c r="WEW32" s="265"/>
      <c r="WEX32" s="265"/>
      <c r="WEY32" s="265"/>
      <c r="WEZ32" s="265"/>
      <c r="WFA32" s="265"/>
      <c r="WFB32" s="265"/>
      <c r="WFC32" s="265"/>
      <c r="WFD32" s="265"/>
      <c r="WFE32" s="265"/>
      <c r="WFF32" s="265"/>
      <c r="WFG32" s="265"/>
      <c r="WFH32" s="265"/>
      <c r="WFI32" s="265"/>
      <c r="WFJ32" s="265"/>
      <c r="WFK32" s="265"/>
      <c r="WFL32" s="265"/>
      <c r="WFM32" s="265"/>
      <c r="WFN32" s="265"/>
      <c r="WFO32" s="265"/>
      <c r="WFP32" s="265"/>
      <c r="WFQ32" s="265"/>
      <c r="WFR32" s="265"/>
      <c r="WFS32" s="265"/>
      <c r="WFT32" s="265"/>
      <c r="WFU32" s="265"/>
      <c r="WFV32" s="265"/>
      <c r="WFW32" s="265"/>
      <c r="WFX32" s="265"/>
      <c r="WFY32" s="265"/>
      <c r="WFZ32" s="265"/>
      <c r="WGA32" s="265"/>
      <c r="WGB32" s="265"/>
      <c r="WGC32" s="265"/>
      <c r="WGD32" s="265"/>
      <c r="WGE32" s="265"/>
      <c r="WGF32" s="265"/>
      <c r="WGG32" s="265"/>
      <c r="WGH32" s="265"/>
      <c r="WGI32" s="265"/>
      <c r="WGJ32" s="265"/>
      <c r="WGK32" s="265"/>
      <c r="WGL32" s="265"/>
      <c r="WGM32" s="265"/>
      <c r="WGN32" s="265"/>
      <c r="WGO32" s="265"/>
      <c r="WGP32" s="265"/>
      <c r="WGQ32" s="265"/>
      <c r="WGR32" s="265"/>
      <c r="WGS32" s="265"/>
      <c r="WGT32" s="265"/>
      <c r="WGU32" s="265"/>
      <c r="WGV32" s="265"/>
      <c r="WGW32" s="265"/>
      <c r="WGX32" s="265"/>
      <c r="WGY32" s="265"/>
      <c r="WGZ32" s="265"/>
      <c r="WHA32" s="265"/>
      <c r="WHB32" s="265"/>
      <c r="WHC32" s="265"/>
      <c r="WHD32" s="265"/>
      <c r="WHE32" s="265"/>
      <c r="WHF32" s="265"/>
      <c r="WHG32" s="265"/>
      <c r="WHH32" s="265"/>
      <c r="WHI32" s="265"/>
      <c r="WHJ32" s="265"/>
      <c r="WHK32" s="265"/>
      <c r="WHL32" s="265"/>
      <c r="WHM32" s="265"/>
      <c r="WHN32" s="265"/>
      <c r="WHO32" s="265"/>
      <c r="WHP32" s="265"/>
      <c r="WHQ32" s="265"/>
      <c r="WHR32" s="265"/>
      <c r="WHS32" s="265"/>
      <c r="WHT32" s="265"/>
      <c r="WHU32" s="265"/>
      <c r="WHV32" s="265"/>
      <c r="WHW32" s="265"/>
      <c r="WHX32" s="265"/>
      <c r="WHY32" s="265"/>
      <c r="WHZ32" s="265"/>
      <c r="WIA32" s="265"/>
      <c r="WIB32" s="265"/>
      <c r="WIC32" s="265"/>
      <c r="WID32" s="265"/>
      <c r="WIE32" s="265"/>
      <c r="WIF32" s="265"/>
      <c r="WIG32" s="265"/>
      <c r="WIH32" s="265"/>
      <c r="WII32" s="265"/>
      <c r="WIJ32" s="265"/>
      <c r="WIK32" s="265"/>
      <c r="WIL32" s="265"/>
      <c r="WIM32" s="265"/>
      <c r="WIN32" s="265"/>
      <c r="WIO32" s="265"/>
      <c r="WIP32" s="265"/>
      <c r="WIQ32" s="265"/>
      <c r="WIR32" s="265"/>
      <c r="WIS32" s="265"/>
      <c r="WIT32" s="265"/>
      <c r="WIU32" s="265"/>
      <c r="WIV32" s="265"/>
      <c r="WIW32" s="265"/>
      <c r="WIX32" s="265"/>
      <c r="WIY32" s="265"/>
      <c r="WIZ32" s="265"/>
      <c r="WJA32" s="265"/>
      <c r="WJB32" s="265"/>
      <c r="WJC32" s="265"/>
      <c r="WJD32" s="265"/>
      <c r="WJE32" s="265"/>
      <c r="WJF32" s="265"/>
      <c r="WJG32" s="265"/>
      <c r="WJH32" s="265"/>
      <c r="WJI32" s="265"/>
      <c r="WJJ32" s="265"/>
      <c r="WJK32" s="265"/>
      <c r="WJL32" s="265"/>
      <c r="WJM32" s="265"/>
      <c r="WJN32" s="265"/>
      <c r="WJO32" s="265"/>
      <c r="WJP32" s="265"/>
      <c r="WJQ32" s="265"/>
      <c r="WJR32" s="265"/>
      <c r="WJS32" s="265"/>
      <c r="WJT32" s="265"/>
      <c r="WJU32" s="265"/>
      <c r="WJV32" s="265"/>
      <c r="WJW32" s="265"/>
      <c r="WJX32" s="265"/>
      <c r="WJY32" s="265"/>
      <c r="WJZ32" s="265"/>
      <c r="WKA32" s="265"/>
      <c r="WKB32" s="265"/>
      <c r="WKC32" s="265"/>
      <c r="WKD32" s="265"/>
      <c r="WKE32" s="265"/>
      <c r="WKF32" s="265"/>
      <c r="WKG32" s="265"/>
      <c r="WKH32" s="265"/>
      <c r="WKI32" s="265"/>
      <c r="WKJ32" s="265"/>
      <c r="WKK32" s="265"/>
      <c r="WKL32" s="265"/>
      <c r="WKM32" s="265"/>
      <c r="WKN32" s="265"/>
      <c r="WKO32" s="265"/>
      <c r="WKP32" s="265"/>
      <c r="WKQ32" s="265"/>
      <c r="WKR32" s="265"/>
      <c r="WKS32" s="265"/>
      <c r="WKT32" s="265"/>
      <c r="WKU32" s="265"/>
      <c r="WKV32" s="265"/>
      <c r="WKW32" s="265"/>
      <c r="WKX32" s="265"/>
      <c r="WKY32" s="265"/>
      <c r="WKZ32" s="265"/>
      <c r="WLA32" s="265"/>
      <c r="WLB32" s="265"/>
      <c r="WLC32" s="265"/>
      <c r="WLD32" s="265"/>
      <c r="WLE32" s="265"/>
      <c r="WLF32" s="265"/>
      <c r="WLG32" s="265"/>
      <c r="WLH32" s="265"/>
      <c r="WLI32" s="265"/>
      <c r="WLJ32" s="265"/>
      <c r="WLK32" s="265"/>
      <c r="WLL32" s="265"/>
      <c r="WLM32" s="265"/>
      <c r="WLN32" s="265"/>
      <c r="WLO32" s="265"/>
      <c r="WLP32" s="265"/>
      <c r="WLQ32" s="265"/>
      <c r="WLR32" s="265"/>
      <c r="WLS32" s="265"/>
      <c r="WLT32" s="265"/>
      <c r="WLU32" s="265"/>
      <c r="WLV32" s="265"/>
      <c r="WLW32" s="265"/>
      <c r="WLX32" s="265"/>
      <c r="WLY32" s="265"/>
      <c r="WLZ32" s="265"/>
      <c r="WMA32" s="265"/>
      <c r="WMB32" s="265"/>
      <c r="WMC32" s="265"/>
      <c r="WMD32" s="265"/>
      <c r="WME32" s="265"/>
      <c r="WMF32" s="265"/>
      <c r="WMG32" s="265"/>
      <c r="WMH32" s="265"/>
      <c r="WMI32" s="265"/>
      <c r="WMJ32" s="265"/>
      <c r="WMK32" s="265"/>
      <c r="WML32" s="265"/>
      <c r="WMM32" s="265"/>
      <c r="WMN32" s="265"/>
      <c r="WMO32" s="265"/>
      <c r="WMP32" s="265"/>
      <c r="WMQ32" s="265"/>
      <c r="WMR32" s="265"/>
      <c r="WMS32" s="265"/>
      <c r="WMT32" s="265"/>
      <c r="WMU32" s="265"/>
      <c r="WMV32" s="265"/>
      <c r="WMW32" s="265"/>
      <c r="WMX32" s="265"/>
      <c r="WMY32" s="265"/>
      <c r="WMZ32" s="265"/>
      <c r="WNA32" s="265"/>
      <c r="WNB32" s="265"/>
      <c r="WNC32" s="265"/>
      <c r="WND32" s="265"/>
      <c r="WNE32" s="265"/>
      <c r="WNF32" s="265"/>
      <c r="WNG32" s="265"/>
      <c r="WNH32" s="265"/>
      <c r="WNI32" s="265"/>
      <c r="WNJ32" s="265"/>
      <c r="WNK32" s="265"/>
      <c r="WNL32" s="265"/>
      <c r="WNM32" s="265"/>
      <c r="WNN32" s="265"/>
      <c r="WNO32" s="265"/>
      <c r="WNP32" s="265"/>
      <c r="WNQ32" s="265"/>
      <c r="WNR32" s="265"/>
      <c r="WNS32" s="265"/>
      <c r="WNT32" s="265"/>
      <c r="WNU32" s="265"/>
      <c r="WNV32" s="265"/>
      <c r="WNW32" s="265"/>
      <c r="WNX32" s="265"/>
      <c r="WNY32" s="265"/>
      <c r="WNZ32" s="265"/>
      <c r="WOA32" s="265"/>
      <c r="WOB32" s="265"/>
      <c r="WOC32" s="265"/>
      <c r="WOD32" s="265"/>
      <c r="WOE32" s="265"/>
      <c r="WOF32" s="265"/>
      <c r="WOG32" s="265"/>
      <c r="WOH32" s="265"/>
      <c r="WOI32" s="265"/>
      <c r="WOJ32" s="265"/>
      <c r="WOK32" s="265"/>
      <c r="WOL32" s="265"/>
      <c r="WOM32" s="265"/>
      <c r="WON32" s="265"/>
      <c r="WOO32" s="265"/>
      <c r="WOP32" s="265"/>
      <c r="WOQ32" s="265"/>
      <c r="WOR32" s="265"/>
      <c r="WOS32" s="265"/>
      <c r="WOT32" s="265"/>
      <c r="WOU32" s="265"/>
      <c r="WOV32" s="265"/>
      <c r="WOW32" s="265"/>
      <c r="WOX32" s="265"/>
      <c r="WOY32" s="265"/>
      <c r="WOZ32" s="265"/>
      <c r="WPA32" s="265"/>
      <c r="WPB32" s="265"/>
      <c r="WPC32" s="265"/>
      <c r="WPD32" s="265"/>
      <c r="WPE32" s="265"/>
      <c r="WPF32" s="265"/>
      <c r="WPG32" s="265"/>
      <c r="WPH32" s="265"/>
      <c r="WPI32" s="265"/>
      <c r="WPJ32" s="265"/>
      <c r="WPK32" s="265"/>
      <c r="WPL32" s="265"/>
      <c r="WPM32" s="265"/>
      <c r="WPN32" s="265"/>
      <c r="WPO32" s="265"/>
      <c r="WPP32" s="265"/>
      <c r="WPQ32" s="265"/>
      <c r="WPR32" s="265"/>
      <c r="WPS32" s="265"/>
      <c r="WPT32" s="265"/>
      <c r="WPU32" s="265"/>
      <c r="WPV32" s="265"/>
      <c r="WPW32" s="265"/>
      <c r="WPX32" s="265"/>
      <c r="WPY32" s="265"/>
      <c r="WPZ32" s="265"/>
      <c r="WQA32" s="265"/>
      <c r="WQB32" s="265"/>
      <c r="WQC32" s="265"/>
      <c r="WQD32" s="265"/>
      <c r="WQE32" s="265"/>
      <c r="WQF32" s="265"/>
      <c r="WQG32" s="265"/>
      <c r="WQH32" s="265"/>
      <c r="WQI32" s="265"/>
      <c r="WQJ32" s="265"/>
      <c r="WQK32" s="265"/>
      <c r="WQL32" s="265"/>
      <c r="WQM32" s="265"/>
      <c r="WQN32" s="265"/>
      <c r="WQO32" s="265"/>
      <c r="WQP32" s="265"/>
      <c r="WQQ32" s="265"/>
      <c r="WQR32" s="265"/>
      <c r="WQS32" s="265"/>
      <c r="WQT32" s="265"/>
      <c r="WQU32" s="265"/>
      <c r="WQV32" s="265"/>
      <c r="WQW32" s="265"/>
      <c r="WQX32" s="265"/>
      <c r="WQY32" s="265"/>
      <c r="WQZ32" s="265"/>
      <c r="WRA32" s="265"/>
      <c r="WRB32" s="265"/>
      <c r="WRC32" s="265"/>
      <c r="WRD32" s="265"/>
      <c r="WRE32" s="265"/>
      <c r="WRF32" s="265"/>
      <c r="WRG32" s="265"/>
      <c r="WRH32" s="265"/>
      <c r="WRI32" s="265"/>
      <c r="WRJ32" s="265"/>
      <c r="WRK32" s="265"/>
      <c r="WRL32" s="265"/>
      <c r="WRM32" s="265"/>
      <c r="WRN32" s="265"/>
      <c r="WRO32" s="265"/>
      <c r="WRP32" s="265"/>
      <c r="WRQ32" s="265"/>
      <c r="WRR32" s="265"/>
      <c r="WRS32" s="265"/>
      <c r="WRT32" s="265"/>
      <c r="WRU32" s="265"/>
      <c r="WRV32" s="265"/>
      <c r="WRW32" s="265"/>
      <c r="WRX32" s="265"/>
      <c r="WRY32" s="265"/>
      <c r="WRZ32" s="265"/>
      <c r="WSA32" s="265"/>
      <c r="WSB32" s="265"/>
      <c r="WSC32" s="265"/>
      <c r="WSD32" s="265"/>
      <c r="WSE32" s="265"/>
      <c r="WSF32" s="265"/>
      <c r="WSG32" s="265"/>
      <c r="WSH32" s="265"/>
      <c r="WSI32" s="265"/>
      <c r="WSJ32" s="265"/>
      <c r="WSK32" s="265"/>
      <c r="WSL32" s="265"/>
      <c r="WSM32" s="265"/>
      <c r="WSN32" s="265"/>
      <c r="WSO32" s="265"/>
      <c r="WSP32" s="265"/>
      <c r="WSQ32" s="265"/>
      <c r="WSR32" s="265"/>
      <c r="WSS32" s="265"/>
      <c r="WST32" s="265"/>
      <c r="WSU32" s="265"/>
      <c r="WSV32" s="265"/>
      <c r="WSW32" s="265"/>
      <c r="WSX32" s="265"/>
      <c r="WSY32" s="265"/>
      <c r="WSZ32" s="265"/>
      <c r="WTA32" s="265"/>
      <c r="WTB32" s="265"/>
      <c r="WTC32" s="265"/>
      <c r="WTD32" s="265"/>
      <c r="WTE32" s="265"/>
      <c r="WTF32" s="265"/>
      <c r="WTG32" s="265"/>
      <c r="WTH32" s="265"/>
      <c r="WTI32" s="265"/>
      <c r="WTJ32" s="265"/>
      <c r="WTK32" s="265"/>
      <c r="WTL32" s="265"/>
      <c r="WTM32" s="265"/>
      <c r="WTN32" s="265"/>
      <c r="WTO32" s="265"/>
      <c r="WTP32" s="265"/>
      <c r="WTQ32" s="265"/>
      <c r="WTR32" s="265"/>
      <c r="WTS32" s="265"/>
      <c r="WTT32" s="265"/>
      <c r="WTU32" s="265"/>
      <c r="WTV32" s="265"/>
      <c r="WTW32" s="265"/>
      <c r="WTX32" s="265"/>
      <c r="WTY32" s="265"/>
      <c r="WTZ32" s="265"/>
      <c r="WUA32" s="265"/>
      <c r="WUB32" s="265"/>
      <c r="WUC32" s="265"/>
      <c r="WUD32" s="265"/>
      <c r="WUE32" s="265"/>
      <c r="WUF32" s="265"/>
      <c r="WUG32" s="265"/>
      <c r="WUH32" s="265"/>
      <c r="WUI32" s="265"/>
      <c r="WUJ32" s="265"/>
      <c r="WUK32" s="265"/>
      <c r="WUL32" s="265"/>
      <c r="WUM32" s="265"/>
      <c r="WUN32" s="265"/>
      <c r="WUO32" s="265"/>
      <c r="WUP32" s="265"/>
      <c r="WUQ32" s="265"/>
      <c r="WUR32" s="265"/>
      <c r="WUS32" s="265"/>
      <c r="WUT32" s="265"/>
      <c r="WUU32" s="265"/>
      <c r="WUV32" s="265"/>
      <c r="WUW32" s="265"/>
      <c r="WUX32" s="265"/>
      <c r="WUY32" s="265"/>
      <c r="WUZ32" s="265"/>
      <c r="WVA32" s="265"/>
      <c r="WVB32" s="265"/>
      <c r="WVC32" s="265"/>
      <c r="WVD32" s="265"/>
      <c r="WVE32" s="265"/>
      <c r="WVF32" s="265"/>
      <c r="WVG32" s="265"/>
      <c r="WVH32" s="265"/>
      <c r="WVI32" s="265"/>
      <c r="WVJ32" s="265"/>
      <c r="WVK32" s="265"/>
      <c r="WVL32" s="265"/>
      <c r="WVM32" s="265"/>
      <c r="WVN32" s="265"/>
      <c r="WVO32" s="265"/>
      <c r="WVP32" s="265"/>
    </row>
  </sheetData>
  <mergeCells count="22">
    <mergeCell ref="B29:C29"/>
    <mergeCell ref="G29:H29"/>
    <mergeCell ref="B26:C26"/>
    <mergeCell ref="G26:H26"/>
    <mergeCell ref="B27:C27"/>
    <mergeCell ref="G27:H27"/>
    <mergeCell ref="B28:C28"/>
    <mergeCell ref="G28:H28"/>
    <mergeCell ref="B15:B18"/>
    <mergeCell ref="C15:C18"/>
    <mergeCell ref="D15:H15"/>
    <mergeCell ref="D17:D18"/>
    <mergeCell ref="E17:E18"/>
    <mergeCell ref="F17:F18"/>
    <mergeCell ref="G17:G18"/>
    <mergeCell ref="H17:H18"/>
    <mergeCell ref="D11:E11"/>
    <mergeCell ref="F2:H2"/>
    <mergeCell ref="F3:H3"/>
    <mergeCell ref="F4:H4"/>
    <mergeCell ref="C8:H8"/>
    <mergeCell ref="B9:H9"/>
  </mergeCells>
  <printOptions horizontalCentered="1" verticalCentered="1"/>
  <pageMargins left="0.31496062992125984" right="0.31496062992125984" top="0.55118110236220474" bottom="0.35433070866141736" header="0" footer="0"/>
  <pageSetup paperSize="9" scale="9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70EC3-90CE-4D4B-87EC-918B8BA6A5CB}">
  <dimension ref="A1:L98"/>
  <sheetViews>
    <sheetView topLeftCell="A7" workbookViewId="0"/>
  </sheetViews>
  <sheetFormatPr defaultRowHeight="15"/>
  <cols>
    <col min="1" max="2" width="1.85546875" style="302" customWidth="1"/>
    <col min="3" max="3" width="1.5703125" style="302" customWidth="1"/>
    <col min="4" max="4" width="2.28515625" style="302" customWidth="1"/>
    <col min="5" max="5" width="2" style="302" customWidth="1"/>
    <col min="6" max="6" width="2.42578125" style="302" customWidth="1"/>
    <col min="7" max="7" width="35.85546875" style="300" customWidth="1"/>
    <col min="8" max="8" width="3.42578125" style="301" customWidth="1"/>
    <col min="9" max="10" width="10.7109375" style="300" customWidth="1"/>
    <col min="11" max="11" width="13.28515625" style="300" customWidth="1"/>
    <col min="12" max="12" width="9.140625" style="299" customWidth="1"/>
    <col min="13" max="16384" width="9.140625" style="298"/>
  </cols>
  <sheetData>
    <row r="1" spans="1:11">
      <c r="A1" s="312"/>
      <c r="B1" s="312"/>
      <c r="C1" s="312"/>
      <c r="D1" s="312"/>
      <c r="E1" s="312"/>
      <c r="F1" s="312"/>
      <c r="G1" s="312"/>
      <c r="H1" s="352" t="s">
        <v>432</v>
      </c>
      <c r="I1" s="351"/>
      <c r="J1" s="299"/>
      <c r="K1" s="312"/>
    </row>
    <row r="2" spans="1:11">
      <c r="A2" s="312"/>
      <c r="B2" s="312"/>
      <c r="C2" s="312"/>
      <c r="D2" s="312"/>
      <c r="E2" s="312"/>
      <c r="F2" s="312"/>
      <c r="G2" s="312"/>
      <c r="H2" s="352" t="s">
        <v>431</v>
      </c>
      <c r="I2" s="351"/>
      <c r="J2" s="299"/>
      <c r="K2" s="312"/>
    </row>
    <row r="3" spans="1:11" ht="15.75" customHeight="1">
      <c r="A3" s="312"/>
      <c r="B3" s="312"/>
      <c r="C3" s="312"/>
      <c r="D3" s="312"/>
      <c r="E3" s="312"/>
      <c r="F3" s="312"/>
      <c r="G3" s="312"/>
      <c r="H3" s="352" t="s">
        <v>430</v>
      </c>
      <c r="I3" s="351"/>
      <c r="J3" s="350"/>
      <c r="K3" s="312"/>
    </row>
    <row r="4" spans="1:11" ht="6.75" customHeight="1">
      <c r="A4" s="312"/>
      <c r="B4" s="312"/>
      <c r="C4" s="312"/>
      <c r="D4" s="312"/>
      <c r="E4" s="312"/>
      <c r="F4" s="312"/>
      <c r="G4" s="312"/>
      <c r="I4" s="299"/>
      <c r="J4" s="350"/>
      <c r="K4" s="312"/>
    </row>
    <row r="5" spans="1:11">
      <c r="A5" s="594" t="s">
        <v>429</v>
      </c>
      <c r="B5" s="594"/>
      <c r="C5" s="594"/>
      <c r="D5" s="594"/>
      <c r="E5" s="594"/>
      <c r="F5" s="594"/>
      <c r="G5" s="594"/>
      <c r="H5" s="594"/>
      <c r="I5" s="594"/>
      <c r="J5" s="594"/>
      <c r="K5" s="594"/>
    </row>
    <row r="6" spans="1:11" ht="30" customHeight="1">
      <c r="A6" s="596" t="s">
        <v>428</v>
      </c>
      <c r="B6" s="596"/>
      <c r="C6" s="596"/>
      <c r="D6" s="596"/>
      <c r="E6" s="596"/>
      <c r="F6" s="596"/>
      <c r="G6" s="596"/>
      <c r="H6" s="596"/>
      <c r="I6" s="596"/>
      <c r="J6" s="596"/>
      <c r="K6" s="596"/>
    </row>
    <row r="7" spans="1:11">
      <c r="A7" s="596" t="s">
        <v>5</v>
      </c>
      <c r="B7" s="596"/>
      <c r="C7" s="596"/>
      <c r="D7" s="596"/>
      <c r="E7" s="596"/>
      <c r="F7" s="596"/>
      <c r="G7" s="596"/>
      <c r="H7" s="596"/>
      <c r="I7" s="596"/>
      <c r="J7" s="596"/>
      <c r="K7" s="596"/>
    </row>
    <row r="8" spans="1:11" ht="7.5" customHeight="1">
      <c r="A8" s="316"/>
      <c r="B8" s="316"/>
      <c r="C8" s="316"/>
      <c r="D8" s="316"/>
      <c r="E8" s="316"/>
      <c r="F8" s="338"/>
      <c r="G8" s="595"/>
      <c r="H8" s="595"/>
      <c r="I8" s="596"/>
      <c r="J8" s="596"/>
      <c r="K8" s="596"/>
    </row>
    <row r="9" spans="1:11" ht="15" customHeight="1">
      <c r="A9" s="597" t="s">
        <v>427</v>
      </c>
      <c r="B9" s="598"/>
      <c r="C9" s="598"/>
      <c r="D9" s="598"/>
      <c r="E9" s="598"/>
      <c r="F9" s="598"/>
      <c r="G9" s="598"/>
      <c r="H9" s="598"/>
      <c r="I9" s="598"/>
      <c r="J9" s="598"/>
      <c r="K9" s="598"/>
    </row>
    <row r="10" spans="1:11" ht="7.5" customHeight="1">
      <c r="A10" s="349"/>
      <c r="B10" s="348"/>
      <c r="C10" s="348"/>
      <c r="D10" s="348"/>
      <c r="E10" s="348"/>
      <c r="F10" s="348"/>
      <c r="G10" s="348"/>
      <c r="H10" s="348"/>
      <c r="I10" s="348"/>
      <c r="J10" s="348"/>
      <c r="K10" s="348"/>
    </row>
    <row r="11" spans="1:11">
      <c r="A11" s="607" t="s">
        <v>426</v>
      </c>
      <c r="B11" s="596"/>
      <c r="C11" s="596"/>
      <c r="D11" s="596"/>
      <c r="E11" s="596"/>
      <c r="F11" s="596"/>
      <c r="G11" s="596"/>
      <c r="H11" s="596"/>
      <c r="I11" s="596"/>
      <c r="J11" s="596"/>
      <c r="K11" s="596"/>
    </row>
    <row r="12" spans="1:11">
      <c r="A12" s="596" t="s">
        <v>9</v>
      </c>
      <c r="B12" s="596"/>
      <c r="C12" s="596"/>
      <c r="D12" s="596"/>
      <c r="E12" s="596"/>
      <c r="F12" s="596"/>
      <c r="G12" s="596"/>
      <c r="H12" s="596"/>
      <c r="I12" s="596"/>
      <c r="J12" s="596"/>
      <c r="K12" s="596"/>
    </row>
    <row r="13" spans="1:11">
      <c r="A13" s="596" t="s">
        <v>425</v>
      </c>
      <c r="B13" s="596"/>
      <c r="C13" s="596"/>
      <c r="D13" s="596"/>
      <c r="E13" s="596"/>
      <c r="F13" s="596"/>
      <c r="G13" s="596"/>
      <c r="H13" s="596"/>
      <c r="I13" s="596"/>
      <c r="J13" s="596"/>
      <c r="K13" s="596"/>
    </row>
    <row r="14" spans="1:11" ht="11.25" customHeight="1">
      <c r="A14" s="349"/>
      <c r="B14" s="348"/>
      <c r="C14" s="348"/>
      <c r="D14" s="348"/>
      <c r="E14" s="348"/>
      <c r="F14" s="348"/>
      <c r="G14" s="338"/>
      <c r="H14" s="338"/>
      <c r="I14" s="338"/>
      <c r="J14" s="338"/>
      <c r="K14" s="338"/>
    </row>
    <row r="15" spans="1:11">
      <c r="A15" s="607" t="s">
        <v>11</v>
      </c>
      <c r="B15" s="596"/>
      <c r="C15" s="596"/>
      <c r="D15" s="596"/>
      <c r="E15" s="596"/>
      <c r="F15" s="596"/>
      <c r="G15" s="596"/>
      <c r="H15" s="596"/>
      <c r="I15" s="596"/>
      <c r="J15" s="596"/>
      <c r="K15" s="596"/>
    </row>
    <row r="16" spans="1:11" ht="15" customHeight="1">
      <c r="A16" s="596" t="s">
        <v>424</v>
      </c>
      <c r="B16" s="596"/>
      <c r="C16" s="596"/>
      <c r="D16" s="596"/>
      <c r="E16" s="596"/>
      <c r="F16" s="596"/>
      <c r="G16" s="596"/>
      <c r="H16" s="596"/>
      <c r="I16" s="596"/>
      <c r="J16" s="596"/>
      <c r="K16" s="596"/>
    </row>
    <row r="17" spans="1:11">
      <c r="A17" s="343"/>
      <c r="B17" s="338"/>
      <c r="C17" s="338"/>
      <c r="D17" s="338"/>
      <c r="E17" s="338"/>
      <c r="F17" s="338"/>
      <c r="G17" s="338" t="s">
        <v>423</v>
      </c>
      <c r="H17" s="338"/>
      <c r="I17" s="312"/>
      <c r="J17" s="312"/>
      <c r="K17" s="347"/>
    </row>
    <row r="18" spans="1:11" ht="9" customHeight="1">
      <c r="A18" s="596"/>
      <c r="B18" s="596"/>
      <c r="C18" s="596"/>
      <c r="D18" s="596"/>
      <c r="E18" s="596"/>
      <c r="F18" s="596"/>
      <c r="G18" s="596"/>
      <c r="H18" s="596"/>
      <c r="I18" s="596"/>
      <c r="J18" s="596"/>
      <c r="K18" s="596"/>
    </row>
    <row r="19" spans="1:11">
      <c r="A19" s="343"/>
      <c r="B19" s="338"/>
      <c r="C19" s="338"/>
      <c r="D19" s="338"/>
      <c r="E19" s="338"/>
      <c r="F19" s="338"/>
      <c r="G19" s="338"/>
      <c r="H19" s="338"/>
      <c r="I19" s="346"/>
      <c r="J19" s="345"/>
      <c r="K19" s="344" t="s">
        <v>14</v>
      </c>
    </row>
    <row r="20" spans="1:11">
      <c r="A20" s="343"/>
      <c r="B20" s="338"/>
      <c r="C20" s="338"/>
      <c r="D20" s="338"/>
      <c r="E20" s="338"/>
      <c r="F20" s="338"/>
      <c r="G20" s="338"/>
      <c r="H20" s="338"/>
      <c r="I20" s="342"/>
      <c r="J20" s="342" t="s">
        <v>422</v>
      </c>
      <c r="K20" s="341"/>
    </row>
    <row r="21" spans="1:11">
      <c r="A21" s="343"/>
      <c r="B21" s="338"/>
      <c r="C21" s="338"/>
      <c r="D21" s="338"/>
      <c r="E21" s="338"/>
      <c r="F21" s="338"/>
      <c r="G21" s="338"/>
      <c r="H21" s="338"/>
      <c r="I21" s="342"/>
      <c r="J21" s="342" t="s">
        <v>16</v>
      </c>
      <c r="K21" s="341"/>
    </row>
    <row r="22" spans="1:11">
      <c r="A22" s="343"/>
      <c r="B22" s="338"/>
      <c r="C22" s="338"/>
      <c r="D22" s="338"/>
      <c r="E22" s="338"/>
      <c r="F22" s="338"/>
      <c r="G22" s="338"/>
      <c r="H22" s="338"/>
      <c r="I22" s="336"/>
      <c r="J22" s="342" t="s">
        <v>17</v>
      </c>
      <c r="K22" s="341" t="s">
        <v>18</v>
      </c>
    </row>
    <row r="23" spans="1:11" ht="8.25" customHeight="1">
      <c r="A23" s="316"/>
      <c r="B23" s="316"/>
      <c r="C23" s="316"/>
      <c r="D23" s="316"/>
      <c r="E23" s="316"/>
      <c r="F23" s="316"/>
      <c r="G23" s="338"/>
      <c r="H23" s="338"/>
      <c r="I23" s="337"/>
      <c r="J23" s="337"/>
      <c r="K23" s="340"/>
    </row>
    <row r="24" spans="1:11">
      <c r="A24" s="316"/>
      <c r="B24" s="316"/>
      <c r="C24" s="316"/>
      <c r="D24" s="316"/>
      <c r="E24" s="316"/>
      <c r="F24" s="316"/>
      <c r="G24" s="339"/>
      <c r="H24" s="338"/>
      <c r="I24" s="337"/>
      <c r="J24" s="337"/>
      <c r="K24" s="336" t="s">
        <v>421</v>
      </c>
    </row>
    <row r="25" spans="1:11" ht="15" customHeight="1">
      <c r="A25" s="605" t="s">
        <v>23</v>
      </c>
      <c r="B25" s="613"/>
      <c r="C25" s="613"/>
      <c r="D25" s="613"/>
      <c r="E25" s="613"/>
      <c r="F25" s="613"/>
      <c r="G25" s="605" t="s">
        <v>24</v>
      </c>
      <c r="H25" s="605" t="s">
        <v>420</v>
      </c>
      <c r="I25" s="601" t="s">
        <v>419</v>
      </c>
      <c r="J25" s="602"/>
      <c r="K25" s="602"/>
    </row>
    <row r="26" spans="1:11">
      <c r="A26" s="613"/>
      <c r="B26" s="613"/>
      <c r="C26" s="613"/>
      <c r="D26" s="613"/>
      <c r="E26" s="613"/>
      <c r="F26" s="613"/>
      <c r="G26" s="605"/>
      <c r="H26" s="605"/>
      <c r="I26" s="603" t="s">
        <v>326</v>
      </c>
      <c r="J26" s="603"/>
      <c r="K26" s="604"/>
    </row>
    <row r="27" spans="1:11" ht="25.5" customHeight="1">
      <c r="A27" s="613"/>
      <c r="B27" s="613"/>
      <c r="C27" s="613"/>
      <c r="D27" s="613"/>
      <c r="E27" s="613"/>
      <c r="F27" s="613"/>
      <c r="G27" s="605"/>
      <c r="H27" s="605"/>
      <c r="I27" s="605" t="s">
        <v>418</v>
      </c>
      <c r="J27" s="605" t="s">
        <v>417</v>
      </c>
      <c r="K27" s="606"/>
    </row>
    <row r="28" spans="1:11" ht="36" customHeight="1">
      <c r="A28" s="613"/>
      <c r="B28" s="613"/>
      <c r="C28" s="613"/>
      <c r="D28" s="613"/>
      <c r="E28" s="613"/>
      <c r="F28" s="613"/>
      <c r="G28" s="605"/>
      <c r="H28" s="605"/>
      <c r="I28" s="605"/>
      <c r="J28" s="335" t="s">
        <v>416</v>
      </c>
      <c r="K28" s="335" t="s">
        <v>415</v>
      </c>
    </row>
    <row r="29" spans="1:11">
      <c r="A29" s="608">
        <v>1</v>
      </c>
      <c r="B29" s="608"/>
      <c r="C29" s="608"/>
      <c r="D29" s="608"/>
      <c r="E29" s="608"/>
      <c r="F29" s="608"/>
      <c r="G29" s="326">
        <v>2</v>
      </c>
      <c r="H29" s="326">
        <v>3</v>
      </c>
      <c r="I29" s="326">
        <v>4</v>
      </c>
      <c r="J29" s="326">
        <v>5</v>
      </c>
      <c r="K29" s="326">
        <v>6</v>
      </c>
    </row>
    <row r="30" spans="1:11">
      <c r="A30" s="322">
        <v>2</v>
      </c>
      <c r="B30" s="322"/>
      <c r="C30" s="331"/>
      <c r="D30" s="331"/>
      <c r="E30" s="331"/>
      <c r="F30" s="331"/>
      <c r="G30" s="334" t="s">
        <v>414</v>
      </c>
      <c r="H30" s="320">
        <v>1</v>
      </c>
      <c r="I30" s="319">
        <f>I31+I37+I39+I42+I47+I59+I66+I75+I81</f>
        <v>127.29</v>
      </c>
      <c r="J30" s="319">
        <f>J31+J37+J39+J42+J47+J59+J66+J75+J81</f>
        <v>9.08</v>
      </c>
      <c r="K30" s="319">
        <f>K31+K37+K39+K42+K47+K59+K66+K75+K81</f>
        <v>0</v>
      </c>
    </row>
    <row r="31" spans="1:11" hidden="1">
      <c r="A31" s="322">
        <v>2</v>
      </c>
      <c r="B31" s="322">
        <v>1</v>
      </c>
      <c r="C31" s="322"/>
      <c r="D31" s="322"/>
      <c r="E31" s="322"/>
      <c r="F31" s="322"/>
      <c r="G31" s="321" t="s">
        <v>35</v>
      </c>
      <c r="H31" s="320">
        <v>2</v>
      </c>
      <c r="I31" s="319">
        <f>I32+I36</f>
        <v>0</v>
      </c>
      <c r="J31" s="319">
        <f>J32+J36</f>
        <v>0</v>
      </c>
      <c r="K31" s="319">
        <f>K32+K36</f>
        <v>0</v>
      </c>
    </row>
    <row r="32" spans="1:11" hidden="1">
      <c r="A32" s="331">
        <v>2</v>
      </c>
      <c r="B32" s="331">
        <v>1</v>
      </c>
      <c r="C32" s="331">
        <v>1</v>
      </c>
      <c r="D32" s="331"/>
      <c r="E32" s="331"/>
      <c r="F32" s="331"/>
      <c r="G32" s="329" t="s">
        <v>413</v>
      </c>
      <c r="H32" s="326">
        <v>3</v>
      </c>
      <c r="I32" s="325">
        <f>I33+I35</f>
        <v>0</v>
      </c>
      <c r="J32" s="325">
        <f>J33+J35</f>
        <v>0</v>
      </c>
      <c r="K32" s="325">
        <f>K33+K35</f>
        <v>0</v>
      </c>
    </row>
    <row r="33" spans="1:11" hidden="1">
      <c r="A33" s="331">
        <v>2</v>
      </c>
      <c r="B33" s="331">
        <v>1</v>
      </c>
      <c r="C33" s="331">
        <v>1</v>
      </c>
      <c r="D33" s="331">
        <v>1</v>
      </c>
      <c r="E33" s="331">
        <v>1</v>
      </c>
      <c r="F33" s="331">
        <v>1</v>
      </c>
      <c r="G33" s="329" t="s">
        <v>412</v>
      </c>
      <c r="H33" s="326">
        <v>4</v>
      </c>
      <c r="I33" s="325"/>
      <c r="J33" s="325"/>
      <c r="K33" s="325"/>
    </row>
    <row r="34" spans="1:11" hidden="1">
      <c r="A34" s="331"/>
      <c r="B34" s="331"/>
      <c r="C34" s="331"/>
      <c r="D34" s="331"/>
      <c r="E34" s="331"/>
      <c r="F34" s="331"/>
      <c r="G34" s="329" t="s">
        <v>411</v>
      </c>
      <c r="H34" s="326">
        <v>5</v>
      </c>
      <c r="I34" s="325"/>
      <c r="J34" s="325"/>
      <c r="K34" s="325"/>
    </row>
    <row r="35" spans="1:11" hidden="1">
      <c r="A35" s="331">
        <v>2</v>
      </c>
      <c r="B35" s="331">
        <v>1</v>
      </c>
      <c r="C35" s="331">
        <v>1</v>
      </c>
      <c r="D35" s="331">
        <v>1</v>
      </c>
      <c r="E35" s="331">
        <v>2</v>
      </c>
      <c r="F35" s="331">
        <v>1</v>
      </c>
      <c r="G35" s="329" t="s">
        <v>38</v>
      </c>
      <c r="H35" s="326">
        <v>6</v>
      </c>
      <c r="I35" s="325"/>
      <c r="J35" s="325"/>
      <c r="K35" s="325"/>
    </row>
    <row r="36" spans="1:11" hidden="1">
      <c r="A36" s="331">
        <v>2</v>
      </c>
      <c r="B36" s="331">
        <v>1</v>
      </c>
      <c r="C36" s="331">
        <v>2</v>
      </c>
      <c r="D36" s="331"/>
      <c r="E36" s="331"/>
      <c r="F36" s="331"/>
      <c r="G36" s="329" t="s">
        <v>39</v>
      </c>
      <c r="H36" s="326">
        <v>7</v>
      </c>
      <c r="I36" s="325"/>
      <c r="J36" s="325"/>
      <c r="K36" s="325"/>
    </row>
    <row r="37" spans="1:11">
      <c r="A37" s="322">
        <v>2</v>
      </c>
      <c r="B37" s="322">
        <v>2</v>
      </c>
      <c r="C37" s="322"/>
      <c r="D37" s="322"/>
      <c r="E37" s="322"/>
      <c r="F37" s="322"/>
      <c r="G37" s="321" t="s">
        <v>410</v>
      </c>
      <c r="H37" s="320">
        <v>8</v>
      </c>
      <c r="I37" s="333">
        <f>I38</f>
        <v>127.29</v>
      </c>
      <c r="J37" s="333">
        <f>J38</f>
        <v>9.08</v>
      </c>
      <c r="K37" s="333">
        <f>K38</f>
        <v>0</v>
      </c>
    </row>
    <row r="38" spans="1:11">
      <c r="A38" s="331">
        <v>2</v>
      </c>
      <c r="B38" s="331">
        <v>2</v>
      </c>
      <c r="C38" s="331">
        <v>1</v>
      </c>
      <c r="D38" s="331"/>
      <c r="E38" s="331"/>
      <c r="F38" s="331"/>
      <c r="G38" s="329" t="s">
        <v>410</v>
      </c>
      <c r="H38" s="326">
        <v>9</v>
      </c>
      <c r="I38" s="325">
        <v>127.29</v>
      </c>
      <c r="J38" s="325">
        <v>9.08</v>
      </c>
      <c r="K38" s="325"/>
    </row>
    <row r="39" spans="1:11" hidden="1">
      <c r="A39" s="322">
        <v>2</v>
      </c>
      <c r="B39" s="322">
        <v>3</v>
      </c>
      <c r="C39" s="322"/>
      <c r="D39" s="322"/>
      <c r="E39" s="322"/>
      <c r="F39" s="322"/>
      <c r="G39" s="321" t="s">
        <v>57</v>
      </c>
      <c r="H39" s="320">
        <v>10</v>
      </c>
      <c r="I39" s="319">
        <f>I40+I41</f>
        <v>0</v>
      </c>
      <c r="J39" s="319">
        <f>J40+J41</f>
        <v>0</v>
      </c>
      <c r="K39" s="319">
        <f>K40+K41</f>
        <v>0</v>
      </c>
    </row>
    <row r="40" spans="1:11" hidden="1">
      <c r="A40" s="331">
        <v>2</v>
      </c>
      <c r="B40" s="331">
        <v>3</v>
      </c>
      <c r="C40" s="331">
        <v>1</v>
      </c>
      <c r="D40" s="331"/>
      <c r="E40" s="331"/>
      <c r="F40" s="331"/>
      <c r="G40" s="329" t="s">
        <v>58</v>
      </c>
      <c r="H40" s="326">
        <v>11</v>
      </c>
      <c r="I40" s="325"/>
      <c r="J40" s="325"/>
      <c r="K40" s="325"/>
    </row>
    <row r="41" spans="1:11" hidden="1">
      <c r="A41" s="331">
        <v>2</v>
      </c>
      <c r="B41" s="331">
        <v>3</v>
      </c>
      <c r="C41" s="331">
        <v>2</v>
      </c>
      <c r="D41" s="331"/>
      <c r="E41" s="331"/>
      <c r="F41" s="331"/>
      <c r="G41" s="329" t="s">
        <v>69</v>
      </c>
      <c r="H41" s="326">
        <v>12</v>
      </c>
      <c r="I41" s="325"/>
      <c r="J41" s="325"/>
      <c r="K41" s="325"/>
    </row>
    <row r="42" spans="1:11" hidden="1">
      <c r="A42" s="322">
        <v>2</v>
      </c>
      <c r="B42" s="322">
        <v>4</v>
      </c>
      <c r="C42" s="322"/>
      <c r="D42" s="322"/>
      <c r="E42" s="322"/>
      <c r="F42" s="322"/>
      <c r="G42" s="321" t="s">
        <v>70</v>
      </c>
      <c r="H42" s="320">
        <v>13</v>
      </c>
      <c r="I42" s="319">
        <f>I43</f>
        <v>0</v>
      </c>
      <c r="J42" s="319">
        <f>J43</f>
        <v>0</v>
      </c>
      <c r="K42" s="319">
        <f>K43</f>
        <v>0</v>
      </c>
    </row>
    <row r="43" spans="1:11" hidden="1">
      <c r="A43" s="331">
        <v>2</v>
      </c>
      <c r="B43" s="331">
        <v>4</v>
      </c>
      <c r="C43" s="331">
        <v>1</v>
      </c>
      <c r="D43" s="331"/>
      <c r="E43" s="331"/>
      <c r="F43" s="331"/>
      <c r="G43" s="329" t="s">
        <v>409</v>
      </c>
      <c r="H43" s="326">
        <v>14</v>
      </c>
      <c r="I43" s="325">
        <f>I44+I45+I46</f>
        <v>0</v>
      </c>
      <c r="J43" s="325">
        <f>J44+J45+J46</f>
        <v>0</v>
      </c>
      <c r="K43" s="325">
        <f>K44+K45+K46</f>
        <v>0</v>
      </c>
    </row>
    <row r="44" spans="1:11" hidden="1">
      <c r="A44" s="331">
        <v>2</v>
      </c>
      <c r="B44" s="331">
        <v>4</v>
      </c>
      <c r="C44" s="331">
        <v>1</v>
      </c>
      <c r="D44" s="331">
        <v>1</v>
      </c>
      <c r="E44" s="331">
        <v>1</v>
      </c>
      <c r="F44" s="331">
        <v>1</v>
      </c>
      <c r="G44" s="329" t="s">
        <v>72</v>
      </c>
      <c r="H44" s="326">
        <v>15</v>
      </c>
      <c r="I44" s="325"/>
      <c r="J44" s="325"/>
      <c r="K44" s="325"/>
    </row>
    <row r="45" spans="1:11" hidden="1">
      <c r="A45" s="331">
        <v>2</v>
      </c>
      <c r="B45" s="331">
        <v>4</v>
      </c>
      <c r="C45" s="331">
        <v>1</v>
      </c>
      <c r="D45" s="331">
        <v>1</v>
      </c>
      <c r="E45" s="331">
        <v>1</v>
      </c>
      <c r="F45" s="331">
        <v>2</v>
      </c>
      <c r="G45" s="329" t="s">
        <v>73</v>
      </c>
      <c r="H45" s="326">
        <v>16</v>
      </c>
      <c r="I45" s="325"/>
      <c r="J45" s="325"/>
      <c r="K45" s="325"/>
    </row>
    <row r="46" spans="1:11" hidden="1">
      <c r="A46" s="331">
        <v>2</v>
      </c>
      <c r="B46" s="331">
        <v>4</v>
      </c>
      <c r="C46" s="331">
        <v>1</v>
      </c>
      <c r="D46" s="331">
        <v>1</v>
      </c>
      <c r="E46" s="331">
        <v>1</v>
      </c>
      <c r="F46" s="331">
        <v>3</v>
      </c>
      <c r="G46" s="329" t="s">
        <v>74</v>
      </c>
      <c r="H46" s="326">
        <v>17</v>
      </c>
      <c r="I46" s="325"/>
      <c r="J46" s="325"/>
      <c r="K46" s="325"/>
    </row>
    <row r="47" spans="1:11" hidden="1">
      <c r="A47" s="322">
        <v>2</v>
      </c>
      <c r="B47" s="322">
        <v>5</v>
      </c>
      <c r="C47" s="322"/>
      <c r="D47" s="322"/>
      <c r="E47" s="322"/>
      <c r="F47" s="322"/>
      <c r="G47" s="321" t="s">
        <v>75</v>
      </c>
      <c r="H47" s="320">
        <v>18</v>
      </c>
      <c r="I47" s="319">
        <f>I48+I51+I54</f>
        <v>0</v>
      </c>
      <c r="J47" s="319">
        <f>J48+J51+J54</f>
        <v>0</v>
      </c>
      <c r="K47" s="319">
        <f>K48+K51+K54</f>
        <v>0</v>
      </c>
    </row>
    <row r="48" spans="1:11" hidden="1">
      <c r="A48" s="331">
        <v>2</v>
      </c>
      <c r="B48" s="331">
        <v>5</v>
      </c>
      <c r="C48" s="331">
        <v>1</v>
      </c>
      <c r="D48" s="331"/>
      <c r="E48" s="331"/>
      <c r="F48" s="331"/>
      <c r="G48" s="329" t="s">
        <v>76</v>
      </c>
      <c r="H48" s="326">
        <v>19</v>
      </c>
      <c r="I48" s="325">
        <f>I49+I50</f>
        <v>0</v>
      </c>
      <c r="J48" s="325">
        <f>J49+J50</f>
        <v>0</v>
      </c>
      <c r="K48" s="325">
        <f>K49+K50</f>
        <v>0</v>
      </c>
    </row>
    <row r="49" spans="1:12" ht="24" hidden="1" customHeight="1">
      <c r="A49" s="331">
        <v>2</v>
      </c>
      <c r="B49" s="331">
        <v>5</v>
      </c>
      <c r="C49" s="331">
        <v>1</v>
      </c>
      <c r="D49" s="331">
        <v>1</v>
      </c>
      <c r="E49" s="331">
        <v>1</v>
      </c>
      <c r="F49" s="331">
        <v>1</v>
      </c>
      <c r="G49" s="329" t="s">
        <v>77</v>
      </c>
      <c r="H49" s="326">
        <v>20</v>
      </c>
      <c r="I49" s="325"/>
      <c r="J49" s="325"/>
      <c r="K49" s="325"/>
      <c r="L49" s="298"/>
    </row>
    <row r="50" spans="1:12" hidden="1">
      <c r="A50" s="331">
        <v>2</v>
      </c>
      <c r="B50" s="331">
        <v>5</v>
      </c>
      <c r="C50" s="331">
        <v>1</v>
      </c>
      <c r="D50" s="331">
        <v>1</v>
      </c>
      <c r="E50" s="331">
        <v>1</v>
      </c>
      <c r="F50" s="331">
        <v>2</v>
      </c>
      <c r="G50" s="329" t="s">
        <v>78</v>
      </c>
      <c r="H50" s="326">
        <v>21</v>
      </c>
      <c r="I50" s="325"/>
      <c r="J50" s="325"/>
      <c r="K50" s="325"/>
    </row>
    <row r="51" spans="1:12" hidden="1">
      <c r="A51" s="331">
        <v>2</v>
      </c>
      <c r="B51" s="331">
        <v>5</v>
      </c>
      <c r="C51" s="331">
        <v>2</v>
      </c>
      <c r="D51" s="331"/>
      <c r="E51" s="331"/>
      <c r="F51" s="331"/>
      <c r="G51" s="329" t="s">
        <v>79</v>
      </c>
      <c r="H51" s="326">
        <v>22</v>
      </c>
      <c r="I51" s="325">
        <f>I52+I53</f>
        <v>0</v>
      </c>
      <c r="J51" s="325">
        <f>J52+J53</f>
        <v>0</v>
      </c>
      <c r="K51" s="325">
        <f>K52+K53</f>
        <v>0</v>
      </c>
    </row>
    <row r="52" spans="1:12" ht="24" hidden="1" customHeight="1">
      <c r="A52" s="331">
        <v>2</v>
      </c>
      <c r="B52" s="331">
        <v>5</v>
      </c>
      <c r="C52" s="331">
        <v>2</v>
      </c>
      <c r="D52" s="331">
        <v>1</v>
      </c>
      <c r="E52" s="331">
        <v>1</v>
      </c>
      <c r="F52" s="331">
        <v>1</v>
      </c>
      <c r="G52" s="329" t="s">
        <v>80</v>
      </c>
      <c r="H52" s="326">
        <v>23</v>
      </c>
      <c r="I52" s="325"/>
      <c r="J52" s="325"/>
      <c r="K52" s="325"/>
      <c r="L52" s="298"/>
    </row>
    <row r="53" spans="1:12" ht="24" hidden="1" customHeight="1">
      <c r="A53" s="331">
        <v>2</v>
      </c>
      <c r="B53" s="331">
        <v>5</v>
      </c>
      <c r="C53" s="331">
        <v>2</v>
      </c>
      <c r="D53" s="331">
        <v>1</v>
      </c>
      <c r="E53" s="331">
        <v>1</v>
      </c>
      <c r="F53" s="331">
        <v>2</v>
      </c>
      <c r="G53" s="329" t="s">
        <v>408</v>
      </c>
      <c r="H53" s="326">
        <v>24</v>
      </c>
      <c r="I53" s="325"/>
      <c r="J53" s="325"/>
      <c r="K53" s="325"/>
      <c r="L53" s="298"/>
    </row>
    <row r="54" spans="1:12" ht="24" hidden="1">
      <c r="A54" s="331">
        <v>2</v>
      </c>
      <c r="B54" s="331">
        <v>5</v>
      </c>
      <c r="C54" s="331">
        <v>3</v>
      </c>
      <c r="D54" s="331"/>
      <c r="E54" s="331"/>
      <c r="F54" s="331"/>
      <c r="G54" s="329" t="s">
        <v>82</v>
      </c>
      <c r="H54" s="326">
        <v>25</v>
      </c>
      <c r="I54" s="325">
        <f>I55+I56+I57+I58</f>
        <v>0</v>
      </c>
      <c r="J54" s="325">
        <f>J55+J56+J57+J58</f>
        <v>0</v>
      </c>
      <c r="K54" s="325">
        <f>K55+K56+K57+K58</f>
        <v>0</v>
      </c>
    </row>
    <row r="55" spans="1:12" ht="24" hidden="1" customHeight="1">
      <c r="A55" s="331">
        <v>2</v>
      </c>
      <c r="B55" s="331">
        <v>5</v>
      </c>
      <c r="C55" s="331">
        <v>3</v>
      </c>
      <c r="D55" s="331">
        <v>1</v>
      </c>
      <c r="E55" s="331">
        <v>1</v>
      </c>
      <c r="F55" s="331">
        <v>1</v>
      </c>
      <c r="G55" s="329" t="s">
        <v>83</v>
      </c>
      <c r="H55" s="326">
        <v>26</v>
      </c>
      <c r="I55" s="325"/>
      <c r="J55" s="325"/>
      <c r="K55" s="325"/>
      <c r="L55" s="298"/>
    </row>
    <row r="56" spans="1:12" hidden="1">
      <c r="A56" s="331">
        <v>2</v>
      </c>
      <c r="B56" s="331">
        <v>5</v>
      </c>
      <c r="C56" s="331">
        <v>3</v>
      </c>
      <c r="D56" s="331">
        <v>1</v>
      </c>
      <c r="E56" s="331">
        <v>1</v>
      </c>
      <c r="F56" s="331">
        <v>2</v>
      </c>
      <c r="G56" s="329" t="s">
        <v>84</v>
      </c>
      <c r="H56" s="326">
        <v>27</v>
      </c>
      <c r="I56" s="325"/>
      <c r="J56" s="325"/>
      <c r="K56" s="325"/>
    </row>
    <row r="57" spans="1:12" ht="24" hidden="1" customHeight="1">
      <c r="A57" s="331">
        <v>2</v>
      </c>
      <c r="B57" s="331">
        <v>5</v>
      </c>
      <c r="C57" s="331">
        <v>3</v>
      </c>
      <c r="D57" s="331">
        <v>2</v>
      </c>
      <c r="E57" s="331">
        <v>1</v>
      </c>
      <c r="F57" s="331">
        <v>1</v>
      </c>
      <c r="G57" s="327" t="s">
        <v>85</v>
      </c>
      <c r="H57" s="326">
        <v>28</v>
      </c>
      <c r="I57" s="325"/>
      <c r="J57" s="325"/>
      <c r="K57" s="325"/>
      <c r="L57" s="298"/>
    </row>
    <row r="58" spans="1:12" hidden="1">
      <c r="A58" s="331">
        <v>2</v>
      </c>
      <c r="B58" s="331">
        <v>5</v>
      </c>
      <c r="C58" s="331">
        <v>3</v>
      </c>
      <c r="D58" s="331">
        <v>2</v>
      </c>
      <c r="E58" s="331">
        <v>1</v>
      </c>
      <c r="F58" s="331">
        <v>2</v>
      </c>
      <c r="G58" s="327" t="s">
        <v>86</v>
      </c>
      <c r="H58" s="326">
        <v>29</v>
      </c>
      <c r="I58" s="325"/>
      <c r="J58" s="325"/>
      <c r="K58" s="325"/>
    </row>
    <row r="59" spans="1:12" hidden="1">
      <c r="A59" s="322">
        <v>2</v>
      </c>
      <c r="B59" s="322">
        <v>6</v>
      </c>
      <c r="C59" s="322"/>
      <c r="D59" s="322"/>
      <c r="E59" s="322"/>
      <c r="F59" s="322"/>
      <c r="G59" s="321" t="s">
        <v>87</v>
      </c>
      <c r="H59" s="320">
        <v>30</v>
      </c>
      <c r="I59" s="319">
        <f>I60+I61+I62+I63+I64+I65</f>
        <v>0</v>
      </c>
      <c r="J59" s="319">
        <f>J60+J61+J62+J63+J64+J65</f>
        <v>0</v>
      </c>
      <c r="K59" s="319">
        <f>K60+K61+K62+K63+K64+K65</f>
        <v>0</v>
      </c>
    </row>
    <row r="60" spans="1:12" hidden="1">
      <c r="A60" s="331">
        <v>2</v>
      </c>
      <c r="B60" s="331">
        <v>6</v>
      </c>
      <c r="C60" s="331">
        <v>1</v>
      </c>
      <c r="D60" s="331"/>
      <c r="E60" s="331"/>
      <c r="F60" s="331"/>
      <c r="G60" s="329" t="s">
        <v>407</v>
      </c>
      <c r="H60" s="326">
        <v>31</v>
      </c>
      <c r="I60" s="325"/>
      <c r="J60" s="325"/>
      <c r="K60" s="325"/>
    </row>
    <row r="61" spans="1:12" hidden="1">
      <c r="A61" s="331">
        <v>2</v>
      </c>
      <c r="B61" s="331">
        <v>6</v>
      </c>
      <c r="C61" s="331">
        <v>2</v>
      </c>
      <c r="D61" s="331"/>
      <c r="E61" s="331"/>
      <c r="F61" s="331"/>
      <c r="G61" s="329" t="s">
        <v>406</v>
      </c>
      <c r="H61" s="326">
        <v>32</v>
      </c>
      <c r="I61" s="325"/>
      <c r="J61" s="325"/>
      <c r="K61" s="325"/>
    </row>
    <row r="62" spans="1:12" hidden="1">
      <c r="A62" s="331">
        <v>2</v>
      </c>
      <c r="B62" s="331">
        <v>6</v>
      </c>
      <c r="C62" s="331">
        <v>3</v>
      </c>
      <c r="D62" s="331"/>
      <c r="E62" s="331"/>
      <c r="F62" s="331"/>
      <c r="G62" s="329" t="s">
        <v>405</v>
      </c>
      <c r="H62" s="326">
        <v>33</v>
      </c>
      <c r="I62" s="325"/>
      <c r="J62" s="325"/>
      <c r="K62" s="325"/>
    </row>
    <row r="63" spans="1:12" ht="24" hidden="1" customHeight="1">
      <c r="A63" s="331">
        <v>2</v>
      </c>
      <c r="B63" s="331">
        <v>6</v>
      </c>
      <c r="C63" s="331">
        <v>4</v>
      </c>
      <c r="D63" s="331"/>
      <c r="E63" s="331"/>
      <c r="F63" s="331"/>
      <c r="G63" s="329" t="s">
        <v>93</v>
      </c>
      <c r="H63" s="326">
        <v>34</v>
      </c>
      <c r="I63" s="325"/>
      <c r="J63" s="325"/>
      <c r="K63" s="325"/>
      <c r="L63" s="298"/>
    </row>
    <row r="64" spans="1:12" ht="24" hidden="1" customHeight="1">
      <c r="A64" s="331">
        <v>2</v>
      </c>
      <c r="B64" s="331">
        <v>6</v>
      </c>
      <c r="C64" s="331">
        <v>5</v>
      </c>
      <c r="D64" s="331"/>
      <c r="E64" s="331"/>
      <c r="F64" s="331"/>
      <c r="G64" s="329" t="s">
        <v>95</v>
      </c>
      <c r="H64" s="326">
        <v>35</v>
      </c>
      <c r="I64" s="325"/>
      <c r="J64" s="325"/>
      <c r="K64" s="325"/>
      <c r="L64" s="298"/>
    </row>
    <row r="65" spans="1:12" hidden="1">
      <c r="A65" s="331">
        <v>2</v>
      </c>
      <c r="B65" s="331">
        <v>6</v>
      </c>
      <c r="C65" s="331">
        <v>6</v>
      </c>
      <c r="D65" s="331"/>
      <c r="E65" s="331"/>
      <c r="F65" s="331"/>
      <c r="G65" s="329" t="s">
        <v>96</v>
      </c>
      <c r="H65" s="326">
        <v>36</v>
      </c>
      <c r="I65" s="325"/>
      <c r="J65" s="325"/>
      <c r="K65" s="325"/>
    </row>
    <row r="66" spans="1:12" hidden="1">
      <c r="A66" s="322">
        <v>2</v>
      </c>
      <c r="B66" s="322">
        <v>7</v>
      </c>
      <c r="C66" s="331"/>
      <c r="D66" s="331"/>
      <c r="E66" s="331"/>
      <c r="F66" s="331"/>
      <c r="G66" s="321" t="s">
        <v>97</v>
      </c>
      <c r="H66" s="320">
        <v>37</v>
      </c>
      <c r="I66" s="319">
        <f>I67+I70+I74</f>
        <v>0</v>
      </c>
      <c r="J66" s="319">
        <f>J67+J70+J74</f>
        <v>0</v>
      </c>
      <c r="K66" s="319">
        <f>K67+K70+K74</f>
        <v>0</v>
      </c>
    </row>
    <row r="67" spans="1:12" hidden="1">
      <c r="A67" s="331">
        <v>2</v>
      </c>
      <c r="B67" s="331">
        <v>7</v>
      </c>
      <c r="C67" s="331">
        <v>1</v>
      </c>
      <c r="D67" s="331"/>
      <c r="E67" s="331"/>
      <c r="F67" s="331"/>
      <c r="G67" s="332" t="s">
        <v>404</v>
      </c>
      <c r="H67" s="326">
        <v>38</v>
      </c>
      <c r="I67" s="325">
        <f>I68+I69</f>
        <v>0</v>
      </c>
      <c r="J67" s="325">
        <f>J68+J69</f>
        <v>0</v>
      </c>
      <c r="K67" s="325">
        <f>K68+K69</f>
        <v>0</v>
      </c>
    </row>
    <row r="68" spans="1:12" hidden="1">
      <c r="A68" s="331">
        <v>2</v>
      </c>
      <c r="B68" s="331">
        <v>7</v>
      </c>
      <c r="C68" s="331">
        <v>1</v>
      </c>
      <c r="D68" s="331">
        <v>1</v>
      </c>
      <c r="E68" s="331">
        <v>1</v>
      </c>
      <c r="F68" s="331">
        <v>1</v>
      </c>
      <c r="G68" s="332" t="s">
        <v>99</v>
      </c>
      <c r="H68" s="326">
        <v>39</v>
      </c>
      <c r="I68" s="325"/>
      <c r="J68" s="325"/>
      <c r="K68" s="325"/>
    </row>
    <row r="69" spans="1:12" hidden="1">
      <c r="A69" s="331">
        <v>2</v>
      </c>
      <c r="B69" s="331">
        <v>7</v>
      </c>
      <c r="C69" s="331">
        <v>1</v>
      </c>
      <c r="D69" s="331">
        <v>1</v>
      </c>
      <c r="E69" s="331">
        <v>1</v>
      </c>
      <c r="F69" s="331">
        <v>2</v>
      </c>
      <c r="G69" s="332" t="s">
        <v>100</v>
      </c>
      <c r="H69" s="326">
        <v>40</v>
      </c>
      <c r="I69" s="325"/>
      <c r="J69" s="325"/>
      <c r="K69" s="325"/>
    </row>
    <row r="70" spans="1:12" ht="24" hidden="1" customHeight="1">
      <c r="A70" s="331">
        <v>2</v>
      </c>
      <c r="B70" s="331">
        <v>7</v>
      </c>
      <c r="C70" s="331">
        <v>2</v>
      </c>
      <c r="D70" s="331"/>
      <c r="E70" s="331"/>
      <c r="F70" s="331"/>
      <c r="G70" s="329" t="s">
        <v>403</v>
      </c>
      <c r="H70" s="326">
        <v>41</v>
      </c>
      <c r="I70" s="325">
        <f>I71+I72+I73</f>
        <v>0</v>
      </c>
      <c r="J70" s="325">
        <f>J71+J72+J73</f>
        <v>0</v>
      </c>
      <c r="K70" s="325">
        <f>K71+K72+K73</f>
        <v>0</v>
      </c>
      <c r="L70" s="298"/>
    </row>
    <row r="71" spans="1:12" hidden="1">
      <c r="A71" s="331">
        <v>2</v>
      </c>
      <c r="B71" s="331">
        <v>7</v>
      </c>
      <c r="C71" s="331">
        <v>2</v>
      </c>
      <c r="D71" s="331">
        <v>1</v>
      </c>
      <c r="E71" s="331">
        <v>1</v>
      </c>
      <c r="F71" s="331">
        <v>1</v>
      </c>
      <c r="G71" s="329" t="s">
        <v>402</v>
      </c>
      <c r="H71" s="326">
        <v>42</v>
      </c>
      <c r="I71" s="325"/>
      <c r="J71" s="325"/>
      <c r="K71" s="325"/>
    </row>
    <row r="72" spans="1:12" hidden="1">
      <c r="A72" s="331">
        <v>2</v>
      </c>
      <c r="B72" s="331">
        <v>7</v>
      </c>
      <c r="C72" s="331">
        <v>2</v>
      </c>
      <c r="D72" s="331">
        <v>1</v>
      </c>
      <c r="E72" s="331">
        <v>1</v>
      </c>
      <c r="F72" s="331">
        <v>2</v>
      </c>
      <c r="G72" s="329" t="s">
        <v>401</v>
      </c>
      <c r="H72" s="326">
        <v>43</v>
      </c>
      <c r="I72" s="325"/>
      <c r="J72" s="325"/>
      <c r="K72" s="325"/>
    </row>
    <row r="73" spans="1:12" hidden="1">
      <c r="A73" s="331">
        <v>2</v>
      </c>
      <c r="B73" s="331">
        <v>7</v>
      </c>
      <c r="C73" s="331">
        <v>2</v>
      </c>
      <c r="D73" s="331">
        <v>2</v>
      </c>
      <c r="E73" s="331">
        <v>1</v>
      </c>
      <c r="F73" s="331">
        <v>1</v>
      </c>
      <c r="G73" s="329" t="s">
        <v>105</v>
      </c>
      <c r="H73" s="326">
        <v>44</v>
      </c>
      <c r="I73" s="325"/>
      <c r="J73" s="325"/>
      <c r="K73" s="325"/>
    </row>
    <row r="74" spans="1:12" hidden="1">
      <c r="A74" s="331">
        <v>2</v>
      </c>
      <c r="B74" s="331">
        <v>7</v>
      </c>
      <c r="C74" s="331">
        <v>3</v>
      </c>
      <c r="D74" s="331"/>
      <c r="E74" s="331"/>
      <c r="F74" s="331"/>
      <c r="G74" s="329" t="s">
        <v>106</v>
      </c>
      <c r="H74" s="326">
        <v>45</v>
      </c>
      <c r="I74" s="325"/>
      <c r="J74" s="325"/>
      <c r="K74" s="325"/>
    </row>
    <row r="75" spans="1:12" hidden="1">
      <c r="A75" s="322">
        <v>2</v>
      </c>
      <c r="B75" s="322">
        <v>8</v>
      </c>
      <c r="C75" s="322"/>
      <c r="D75" s="322"/>
      <c r="E75" s="322"/>
      <c r="F75" s="322"/>
      <c r="G75" s="321" t="s">
        <v>400</v>
      </c>
      <c r="H75" s="320">
        <v>46</v>
      </c>
      <c r="I75" s="319">
        <f>I76+I80</f>
        <v>0</v>
      </c>
      <c r="J75" s="319">
        <f>J76+J80</f>
        <v>0</v>
      </c>
      <c r="K75" s="319">
        <f>K76+K80</f>
        <v>0</v>
      </c>
    </row>
    <row r="76" spans="1:12" hidden="1">
      <c r="A76" s="331">
        <v>2</v>
      </c>
      <c r="B76" s="331">
        <v>8</v>
      </c>
      <c r="C76" s="331">
        <v>1</v>
      </c>
      <c r="D76" s="331">
        <v>1</v>
      </c>
      <c r="E76" s="331"/>
      <c r="F76" s="331"/>
      <c r="G76" s="329" t="s">
        <v>110</v>
      </c>
      <c r="H76" s="326">
        <v>47</v>
      </c>
      <c r="I76" s="325">
        <f>I77+I78+I79</f>
        <v>0</v>
      </c>
      <c r="J76" s="325">
        <f>J77+J78+J79</f>
        <v>0</v>
      </c>
      <c r="K76" s="325">
        <f>K77+K78+K79</f>
        <v>0</v>
      </c>
    </row>
    <row r="77" spans="1:12" hidden="1">
      <c r="A77" s="331">
        <v>2</v>
      </c>
      <c r="B77" s="331">
        <v>8</v>
      </c>
      <c r="C77" s="331">
        <v>1</v>
      </c>
      <c r="D77" s="331">
        <v>1</v>
      </c>
      <c r="E77" s="331">
        <v>1</v>
      </c>
      <c r="F77" s="331">
        <v>1</v>
      </c>
      <c r="G77" s="329" t="s">
        <v>399</v>
      </c>
      <c r="H77" s="326">
        <v>48</v>
      </c>
      <c r="I77" s="325"/>
      <c r="J77" s="325"/>
      <c r="K77" s="325"/>
    </row>
    <row r="78" spans="1:12" hidden="1">
      <c r="A78" s="331">
        <v>2</v>
      </c>
      <c r="B78" s="331">
        <v>8</v>
      </c>
      <c r="C78" s="331">
        <v>1</v>
      </c>
      <c r="D78" s="331">
        <v>1</v>
      </c>
      <c r="E78" s="331">
        <v>1</v>
      </c>
      <c r="F78" s="331">
        <v>2</v>
      </c>
      <c r="G78" s="329" t="s">
        <v>398</v>
      </c>
      <c r="H78" s="326">
        <v>49</v>
      </c>
      <c r="I78" s="325"/>
      <c r="J78" s="325"/>
      <c r="K78" s="325"/>
    </row>
    <row r="79" spans="1:12" hidden="1">
      <c r="A79" s="331">
        <v>2</v>
      </c>
      <c r="B79" s="331">
        <v>8</v>
      </c>
      <c r="C79" s="331">
        <v>1</v>
      </c>
      <c r="D79" s="331">
        <v>1</v>
      </c>
      <c r="E79" s="331">
        <v>1</v>
      </c>
      <c r="F79" s="331">
        <v>3</v>
      </c>
      <c r="G79" s="327" t="s">
        <v>113</v>
      </c>
      <c r="H79" s="326">
        <v>50</v>
      </c>
      <c r="I79" s="325"/>
      <c r="J79" s="325"/>
      <c r="K79" s="325"/>
    </row>
    <row r="80" spans="1:12" hidden="1">
      <c r="A80" s="331">
        <v>2</v>
      </c>
      <c r="B80" s="331">
        <v>8</v>
      </c>
      <c r="C80" s="331">
        <v>1</v>
      </c>
      <c r="D80" s="331">
        <v>2</v>
      </c>
      <c r="E80" s="331"/>
      <c r="F80" s="331"/>
      <c r="G80" s="329" t="s">
        <v>114</v>
      </c>
      <c r="H80" s="326">
        <v>51</v>
      </c>
      <c r="I80" s="325"/>
      <c r="J80" s="325"/>
      <c r="K80" s="325"/>
    </row>
    <row r="81" spans="1:12" ht="36" hidden="1" customHeight="1">
      <c r="A81" s="330">
        <v>2</v>
      </c>
      <c r="B81" s="330">
        <v>9</v>
      </c>
      <c r="C81" s="330"/>
      <c r="D81" s="330"/>
      <c r="E81" s="330"/>
      <c r="F81" s="330"/>
      <c r="G81" s="321" t="s">
        <v>397</v>
      </c>
      <c r="H81" s="320">
        <v>52</v>
      </c>
      <c r="I81" s="319"/>
      <c r="J81" s="319"/>
      <c r="K81" s="319"/>
      <c r="L81" s="298"/>
    </row>
    <row r="82" spans="1:12" ht="48" hidden="1" customHeight="1">
      <c r="A82" s="322">
        <v>3</v>
      </c>
      <c r="B82" s="322"/>
      <c r="C82" s="322"/>
      <c r="D82" s="322"/>
      <c r="E82" s="322"/>
      <c r="F82" s="322"/>
      <c r="G82" s="321" t="s">
        <v>396</v>
      </c>
      <c r="H82" s="320">
        <v>53</v>
      </c>
      <c r="I82" s="319">
        <f>I83+I89+I90</f>
        <v>0</v>
      </c>
      <c r="J82" s="319">
        <f>J83+J89+J90</f>
        <v>0</v>
      </c>
      <c r="K82" s="319">
        <f>K83+K89+K90</f>
        <v>0</v>
      </c>
      <c r="L82" s="298"/>
    </row>
    <row r="83" spans="1:12" ht="24" hidden="1" customHeight="1">
      <c r="A83" s="322">
        <v>3</v>
      </c>
      <c r="B83" s="322">
        <v>1</v>
      </c>
      <c r="C83" s="322"/>
      <c r="D83" s="322"/>
      <c r="E83" s="322"/>
      <c r="F83" s="322"/>
      <c r="G83" s="321" t="s">
        <v>126</v>
      </c>
      <c r="H83" s="320">
        <v>54</v>
      </c>
      <c r="I83" s="319">
        <f>I84+I85+I86+I87+I88</f>
        <v>0</v>
      </c>
      <c r="J83" s="319">
        <f>J84+J85+J86+J87+J88</f>
        <v>0</v>
      </c>
      <c r="K83" s="319">
        <f>K84+K85+K86+K87+K88</f>
        <v>0</v>
      </c>
      <c r="L83" s="298"/>
    </row>
    <row r="84" spans="1:12" ht="24" hidden="1" customHeight="1">
      <c r="A84" s="328">
        <v>3</v>
      </c>
      <c r="B84" s="328">
        <v>1</v>
      </c>
      <c r="C84" s="328">
        <v>1</v>
      </c>
      <c r="D84" s="324"/>
      <c r="E84" s="324"/>
      <c r="F84" s="324"/>
      <c r="G84" s="329" t="s">
        <v>395</v>
      </c>
      <c r="H84" s="326">
        <v>55</v>
      </c>
      <c r="I84" s="325"/>
      <c r="J84" s="325"/>
      <c r="K84" s="325"/>
      <c r="L84" s="298"/>
    </row>
    <row r="85" spans="1:12" hidden="1">
      <c r="A85" s="328">
        <v>3</v>
      </c>
      <c r="B85" s="328">
        <v>1</v>
      </c>
      <c r="C85" s="328">
        <v>2</v>
      </c>
      <c r="D85" s="328"/>
      <c r="E85" s="324"/>
      <c r="F85" s="324"/>
      <c r="G85" s="327" t="s">
        <v>143</v>
      </c>
      <c r="H85" s="326">
        <v>56</v>
      </c>
      <c r="I85" s="325"/>
      <c r="J85" s="325"/>
      <c r="K85" s="325"/>
    </row>
    <row r="86" spans="1:12" hidden="1">
      <c r="A86" s="328">
        <v>3</v>
      </c>
      <c r="B86" s="328">
        <v>1</v>
      </c>
      <c r="C86" s="328">
        <v>3</v>
      </c>
      <c r="D86" s="328"/>
      <c r="E86" s="328"/>
      <c r="F86" s="328"/>
      <c r="G86" s="327" t="s">
        <v>148</v>
      </c>
      <c r="H86" s="326">
        <v>57</v>
      </c>
      <c r="I86" s="325"/>
      <c r="J86" s="325"/>
      <c r="K86" s="325"/>
    </row>
    <row r="87" spans="1:12" ht="24" hidden="1" customHeight="1">
      <c r="A87" s="328">
        <v>3</v>
      </c>
      <c r="B87" s="328">
        <v>1</v>
      </c>
      <c r="C87" s="328">
        <v>4</v>
      </c>
      <c r="D87" s="328"/>
      <c r="E87" s="328"/>
      <c r="F87" s="328"/>
      <c r="G87" s="327" t="s">
        <v>157</v>
      </c>
      <c r="H87" s="326">
        <v>58</v>
      </c>
      <c r="I87" s="325"/>
      <c r="J87" s="325"/>
      <c r="K87" s="325"/>
      <c r="L87" s="298"/>
    </row>
    <row r="88" spans="1:12" ht="24" hidden="1" customHeight="1">
      <c r="A88" s="328">
        <v>3</v>
      </c>
      <c r="B88" s="328">
        <v>1</v>
      </c>
      <c r="C88" s="328">
        <v>5</v>
      </c>
      <c r="D88" s="328"/>
      <c r="E88" s="328"/>
      <c r="F88" s="328"/>
      <c r="G88" s="327" t="s">
        <v>394</v>
      </c>
      <c r="H88" s="326">
        <v>59</v>
      </c>
      <c r="I88" s="325"/>
      <c r="J88" s="325"/>
      <c r="K88" s="325"/>
      <c r="L88" s="298"/>
    </row>
    <row r="89" spans="1:12" ht="36" hidden="1" customHeight="1">
      <c r="A89" s="324">
        <v>3</v>
      </c>
      <c r="B89" s="324">
        <v>2</v>
      </c>
      <c r="C89" s="324"/>
      <c r="D89" s="324"/>
      <c r="E89" s="324"/>
      <c r="F89" s="324"/>
      <c r="G89" s="323" t="s">
        <v>393</v>
      </c>
      <c r="H89" s="320">
        <v>60</v>
      </c>
      <c r="I89" s="319"/>
      <c r="J89" s="319"/>
      <c r="K89" s="319"/>
      <c r="L89" s="298"/>
    </row>
    <row r="90" spans="1:12" ht="24" hidden="1" customHeight="1">
      <c r="A90" s="324">
        <v>3</v>
      </c>
      <c r="B90" s="324">
        <v>3</v>
      </c>
      <c r="C90" s="324"/>
      <c r="D90" s="324"/>
      <c r="E90" s="324"/>
      <c r="F90" s="324"/>
      <c r="G90" s="323" t="s">
        <v>200</v>
      </c>
      <c r="H90" s="320">
        <v>61</v>
      </c>
      <c r="I90" s="319"/>
      <c r="J90" s="319"/>
      <c r="K90" s="319"/>
      <c r="L90" s="298"/>
    </row>
    <row r="91" spans="1:12">
      <c r="A91" s="322"/>
      <c r="B91" s="322"/>
      <c r="C91" s="322"/>
      <c r="D91" s="322"/>
      <c r="E91" s="322"/>
      <c r="F91" s="322"/>
      <c r="G91" s="321" t="s">
        <v>392</v>
      </c>
      <c r="H91" s="320">
        <v>62</v>
      </c>
      <c r="I91" s="319">
        <f>I30+I82</f>
        <v>127.29</v>
      </c>
      <c r="J91" s="319">
        <f>J30+J82</f>
        <v>9.08</v>
      </c>
      <c r="K91" s="319">
        <f>K30+K82</f>
        <v>0</v>
      </c>
    </row>
    <row r="92" spans="1:12">
      <c r="A92" s="318"/>
      <c r="B92" s="318"/>
      <c r="C92" s="318"/>
      <c r="D92" s="317"/>
      <c r="E92" s="317"/>
      <c r="F92" s="317"/>
      <c r="G92" s="317"/>
      <c r="H92" s="316"/>
      <c r="I92" s="309"/>
      <c r="J92" s="309"/>
      <c r="K92" s="315"/>
    </row>
    <row r="93" spans="1:12">
      <c r="A93" s="309" t="s">
        <v>391</v>
      </c>
      <c r="B93" s="312"/>
      <c r="C93" s="312"/>
      <c r="D93" s="312"/>
      <c r="E93" s="312"/>
      <c r="F93" s="312"/>
      <c r="G93" s="312"/>
      <c r="H93" s="314"/>
      <c r="I93" s="313"/>
      <c r="J93" s="312"/>
      <c r="K93" s="312"/>
    </row>
    <row r="94" spans="1:12">
      <c r="A94" s="311" t="s">
        <v>219</v>
      </c>
      <c r="B94" s="306"/>
      <c r="C94" s="306"/>
      <c r="D94" s="306"/>
      <c r="E94" s="306"/>
      <c r="F94" s="306"/>
      <c r="G94" s="306"/>
      <c r="H94" s="304"/>
      <c r="I94" s="299"/>
      <c r="J94" s="599" t="s">
        <v>220</v>
      </c>
      <c r="K94" s="599"/>
    </row>
    <row r="95" spans="1:12">
      <c r="A95" s="595" t="s">
        <v>390</v>
      </c>
      <c r="B95" s="609"/>
      <c r="C95" s="609"/>
      <c r="D95" s="609"/>
      <c r="E95" s="609"/>
      <c r="F95" s="609"/>
      <c r="G95" s="609"/>
      <c r="H95" s="305"/>
      <c r="I95" s="303" t="s">
        <v>222</v>
      </c>
      <c r="J95" s="600" t="s">
        <v>223</v>
      </c>
      <c r="K95" s="600"/>
    </row>
    <row r="96" spans="1:12">
      <c r="A96" s="309"/>
      <c r="B96" s="309"/>
      <c r="C96" s="310"/>
      <c r="D96" s="309"/>
      <c r="E96" s="309"/>
      <c r="F96" s="610"/>
      <c r="G96" s="609"/>
      <c r="H96" s="305"/>
      <c r="I96" s="308"/>
      <c r="J96" s="307"/>
      <c r="K96" s="307"/>
    </row>
    <row r="97" spans="1:11">
      <c r="A97" s="306" t="s">
        <v>224</v>
      </c>
      <c r="B97" s="306"/>
      <c r="C97" s="306"/>
      <c r="D97" s="306"/>
      <c r="E97" s="306"/>
      <c r="F97" s="306"/>
      <c r="G97" s="306"/>
      <c r="H97" s="305"/>
      <c r="I97" s="299"/>
      <c r="J97" s="599" t="s">
        <v>225</v>
      </c>
      <c r="K97" s="599"/>
    </row>
    <row r="98" spans="1:11" ht="30.75" customHeight="1">
      <c r="A98" s="611" t="s">
        <v>389</v>
      </c>
      <c r="B98" s="612"/>
      <c r="C98" s="612"/>
      <c r="D98" s="612"/>
      <c r="E98" s="612"/>
      <c r="F98" s="612"/>
      <c r="G98" s="612"/>
      <c r="H98" s="304"/>
      <c r="I98" s="303" t="s">
        <v>222</v>
      </c>
      <c r="J98" s="600" t="s">
        <v>223</v>
      </c>
      <c r="K98" s="600"/>
    </row>
  </sheetData>
  <mergeCells count="26">
    <mergeCell ref="J98:K98"/>
    <mergeCell ref="A13:K13"/>
    <mergeCell ref="A16:K16"/>
    <mergeCell ref="A98:G98"/>
    <mergeCell ref="A6:K6"/>
    <mergeCell ref="A15:K15"/>
    <mergeCell ref="A18:K18"/>
    <mergeCell ref="A25:F28"/>
    <mergeCell ref="G25:G28"/>
    <mergeCell ref="H25:H28"/>
    <mergeCell ref="A5:K5"/>
    <mergeCell ref="G8:K8"/>
    <mergeCell ref="A9:K9"/>
    <mergeCell ref="J97:K97"/>
    <mergeCell ref="J95:K95"/>
    <mergeCell ref="I25:K25"/>
    <mergeCell ref="I26:K26"/>
    <mergeCell ref="I27:I28"/>
    <mergeCell ref="J27:K27"/>
    <mergeCell ref="J94:K94"/>
    <mergeCell ref="A7:K7"/>
    <mergeCell ref="A11:K11"/>
    <mergeCell ref="A12:K12"/>
    <mergeCell ref="A29:F29"/>
    <mergeCell ref="A95:G95"/>
    <mergeCell ref="F96:G96"/>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BC3DE-A884-48A4-996E-8A0F6F5355D0}">
  <sheetPr>
    <pageSetUpPr fitToPage="1"/>
  </sheetPr>
  <dimension ref="A1:H51"/>
  <sheetViews>
    <sheetView topLeftCell="A7" zoomScale="90" zoomScaleNormal="90" workbookViewId="0">
      <selection activeCell="D36" sqref="D36"/>
    </sheetView>
  </sheetViews>
  <sheetFormatPr defaultColWidth="9.140625" defaultRowHeight="15"/>
  <cols>
    <col min="1" max="1" width="9.28515625" style="211" customWidth="1"/>
    <col min="2" max="2" width="41.28515625" style="211" customWidth="1"/>
    <col min="3" max="3" width="9.7109375" style="211" customWidth="1"/>
    <col min="4" max="7" width="8.42578125" style="211" customWidth="1"/>
    <col min="8" max="8" width="7.5703125" style="211" customWidth="1"/>
    <col min="9" max="16384" width="9.140625" style="211"/>
  </cols>
  <sheetData>
    <row r="1" spans="1:8">
      <c r="E1" s="630" t="s">
        <v>281</v>
      </c>
      <c r="F1" s="630"/>
      <c r="G1" s="630"/>
      <c r="H1" s="630"/>
    </row>
    <row r="2" spans="1:8">
      <c r="A2" s="236"/>
      <c r="E2" s="630" t="s">
        <v>331</v>
      </c>
      <c r="F2" s="630"/>
      <c r="G2" s="630"/>
      <c r="H2" s="630"/>
    </row>
    <row r="3" spans="1:8">
      <c r="E3" s="630" t="s">
        <v>279</v>
      </c>
      <c r="F3" s="630"/>
      <c r="G3" s="630"/>
      <c r="H3" s="630"/>
    </row>
    <row r="4" spans="1:8">
      <c r="E4" s="630" t="s">
        <v>330</v>
      </c>
      <c r="F4" s="630"/>
      <c r="G4" s="630"/>
      <c r="H4" s="630"/>
    </row>
    <row r="5" spans="1:8">
      <c r="E5" s="630" t="s">
        <v>329</v>
      </c>
      <c r="F5" s="630"/>
      <c r="G5" s="630"/>
      <c r="H5" s="630"/>
    </row>
    <row r="6" spans="1:8">
      <c r="B6" s="237" t="s">
        <v>277</v>
      </c>
    </row>
    <row r="7" spans="1:8">
      <c r="A7" s="629" t="s">
        <v>260</v>
      </c>
      <c r="B7" s="615"/>
      <c r="C7" s="629"/>
      <c r="D7" s="629"/>
      <c r="E7" s="213"/>
      <c r="F7" s="213"/>
      <c r="G7" s="213"/>
      <c r="H7" s="213"/>
    </row>
    <row r="8" spans="1:8">
      <c r="A8" s="617" t="s">
        <v>332</v>
      </c>
      <c r="B8" s="617"/>
      <c r="C8" s="617"/>
      <c r="D8" s="617"/>
      <c r="E8" s="617"/>
      <c r="F8" s="617"/>
      <c r="G8" s="617"/>
      <c r="H8" s="617"/>
    </row>
    <row r="9" spans="1:8">
      <c r="F9" s="618" t="s">
        <v>274</v>
      </c>
      <c r="G9" s="618"/>
      <c r="H9" s="618"/>
    </row>
    <row r="10" spans="1:8">
      <c r="C10" s="619"/>
      <c r="D10" s="619"/>
      <c r="E10" s="619"/>
      <c r="F10" s="236"/>
      <c r="G10" s="620" t="s">
        <v>328</v>
      </c>
      <c r="H10" s="620"/>
    </row>
    <row r="11" spans="1:8" ht="12.75" customHeight="1">
      <c r="A11" s="587" t="s">
        <v>23</v>
      </c>
      <c r="B11" s="587" t="s">
        <v>24</v>
      </c>
      <c r="C11" s="623" t="s">
        <v>327</v>
      </c>
      <c r="D11" s="626" t="s">
        <v>326</v>
      </c>
      <c r="E11" s="626"/>
      <c r="F11" s="626"/>
      <c r="G11" s="626"/>
      <c r="H11" s="626"/>
    </row>
    <row r="12" spans="1:8" ht="12.75" customHeight="1">
      <c r="A12" s="621"/>
      <c r="B12" s="621"/>
      <c r="C12" s="624"/>
      <c r="D12" s="627" t="s">
        <v>325</v>
      </c>
      <c r="E12" s="627" t="s">
        <v>324</v>
      </c>
      <c r="F12" s="627" t="s">
        <v>323</v>
      </c>
      <c r="G12" s="627" t="s">
        <v>322</v>
      </c>
      <c r="H12" s="627" t="s">
        <v>321</v>
      </c>
    </row>
    <row r="13" spans="1:8" ht="15" customHeight="1">
      <c r="A13" s="621"/>
      <c r="B13" s="621"/>
      <c r="C13" s="624"/>
      <c r="D13" s="627"/>
      <c r="E13" s="627"/>
      <c r="F13" s="627"/>
      <c r="G13" s="627"/>
      <c r="H13" s="628"/>
    </row>
    <row r="14" spans="1:8" ht="45" customHeight="1">
      <c r="A14" s="621"/>
      <c r="B14" s="621"/>
      <c r="C14" s="624"/>
      <c r="D14" s="627"/>
      <c r="E14" s="627"/>
      <c r="F14" s="627"/>
      <c r="G14" s="627"/>
      <c r="H14" s="628"/>
    </row>
    <row r="15" spans="1:8" ht="13.5" customHeight="1">
      <c r="A15" s="622"/>
      <c r="B15" s="622"/>
      <c r="C15" s="625"/>
      <c r="D15" s="235" t="s">
        <v>241</v>
      </c>
      <c r="E15" s="235" t="s">
        <v>237</v>
      </c>
      <c r="F15" s="235" t="s">
        <v>232</v>
      </c>
      <c r="G15" s="235" t="s">
        <v>239</v>
      </c>
      <c r="H15" s="234" t="s">
        <v>320</v>
      </c>
    </row>
    <row r="16" spans="1:8" ht="14.1" customHeight="1">
      <c r="A16" s="228" t="s">
        <v>319</v>
      </c>
      <c r="B16" s="227" t="s">
        <v>36</v>
      </c>
      <c r="C16" s="226">
        <f t="shared" ref="C16:C31" si="0">(D16+E16+F16+G16+H16)</f>
        <v>0</v>
      </c>
      <c r="D16" s="222"/>
      <c r="E16" s="225"/>
      <c r="F16" s="222"/>
      <c r="G16" s="222"/>
      <c r="H16" s="225"/>
    </row>
    <row r="17" spans="1:8" ht="14.1" customHeight="1">
      <c r="A17" s="224"/>
      <c r="B17" s="223" t="s">
        <v>296</v>
      </c>
      <c r="C17" s="218">
        <f t="shared" si="0"/>
        <v>0</v>
      </c>
      <c r="D17" s="231"/>
      <c r="E17" s="221"/>
      <c r="F17" s="231"/>
      <c r="G17" s="231"/>
      <c r="H17" s="221"/>
    </row>
    <row r="18" spans="1:8" ht="14.1" customHeight="1">
      <c r="A18" s="224"/>
      <c r="B18" s="223" t="s">
        <v>318</v>
      </c>
      <c r="C18" s="218">
        <f t="shared" si="0"/>
        <v>0</v>
      </c>
      <c r="D18" s="222"/>
      <c r="E18" s="221"/>
      <c r="F18" s="222"/>
      <c r="G18" s="222"/>
      <c r="H18" s="221"/>
    </row>
    <row r="19" spans="1:8" ht="14.1" customHeight="1">
      <c r="A19" s="228" t="s">
        <v>317</v>
      </c>
      <c r="B19" s="227" t="s">
        <v>316</v>
      </c>
      <c r="C19" s="226">
        <f t="shared" si="0"/>
        <v>0</v>
      </c>
      <c r="D19" s="231"/>
      <c r="E19" s="225"/>
      <c r="F19" s="222"/>
      <c r="G19" s="222"/>
      <c r="H19" s="225"/>
    </row>
    <row r="20" spans="1:8" ht="14.1" customHeight="1">
      <c r="A20" s="228" t="s">
        <v>315</v>
      </c>
      <c r="B20" s="227" t="s">
        <v>314</v>
      </c>
      <c r="C20" s="226">
        <f t="shared" si="0"/>
        <v>9.08</v>
      </c>
      <c r="D20" s="229">
        <f>(D21+D22+D23+D24+D25+D26+D27+D28+D29+D30+D31+D37+D38+D39)</f>
        <v>9.08</v>
      </c>
      <c r="E20" s="225">
        <f>(E21+E22+E23+E24+E25+E26+E27+E28+E29+E30+E31+G46+E38+E39)</f>
        <v>0</v>
      </c>
      <c r="F20" s="225">
        <f>(F21+F22+F23+F24+F25+F26+F27+F28+F29+F30+F31+F37+F38+F39)</f>
        <v>0</v>
      </c>
      <c r="G20" s="225">
        <f>(G21+G22+G23+G24+G25+G26+G27+G28+G29+G30+G31+G37+G38+G39)</f>
        <v>0</v>
      </c>
      <c r="H20" s="225">
        <f>(H21+H22+H23+H24+H25+H26+H27+H28+H29+H30+H31+H37+H38+H39)</f>
        <v>0</v>
      </c>
    </row>
    <row r="21" spans="1:8" ht="14.1" customHeight="1">
      <c r="A21" s="224" t="s">
        <v>313</v>
      </c>
      <c r="B21" s="230" t="s">
        <v>41</v>
      </c>
      <c r="C21" s="218">
        <f t="shared" si="0"/>
        <v>0</v>
      </c>
      <c r="D21" s="231"/>
      <c r="E21" s="221"/>
      <c r="F21" s="221"/>
      <c r="G21" s="221"/>
      <c r="H21" s="221"/>
    </row>
    <row r="22" spans="1:8" ht="14.1" customHeight="1">
      <c r="A22" s="224" t="s">
        <v>312</v>
      </c>
      <c r="B22" s="230" t="s">
        <v>311</v>
      </c>
      <c r="C22" s="218">
        <f t="shared" si="0"/>
        <v>0</v>
      </c>
      <c r="D22" s="231"/>
      <c r="E22" s="221"/>
      <c r="F22" s="221"/>
      <c r="G22" s="221"/>
      <c r="H22" s="221"/>
    </row>
    <row r="23" spans="1:8" ht="14.1" customHeight="1">
      <c r="A23" s="224" t="s">
        <v>310</v>
      </c>
      <c r="B23" s="230" t="s">
        <v>309</v>
      </c>
      <c r="C23" s="218">
        <f t="shared" si="0"/>
        <v>0</v>
      </c>
      <c r="D23" s="222"/>
      <c r="E23" s="221"/>
      <c r="F23" s="221"/>
      <c r="G23" s="221"/>
      <c r="H23" s="221"/>
    </row>
    <row r="24" spans="1:8" ht="14.1" customHeight="1">
      <c r="A24" s="224" t="s">
        <v>308</v>
      </c>
      <c r="B24" s="230" t="s">
        <v>307</v>
      </c>
      <c r="C24" s="218">
        <f t="shared" si="0"/>
        <v>0</v>
      </c>
      <c r="D24" s="222"/>
      <c r="E24" s="221"/>
      <c r="F24" s="221"/>
      <c r="G24" s="221"/>
      <c r="H24" s="221"/>
    </row>
    <row r="25" spans="1:8" ht="14.1" customHeight="1">
      <c r="A25" s="224" t="s">
        <v>306</v>
      </c>
      <c r="B25" s="230" t="s">
        <v>305</v>
      </c>
      <c r="C25" s="218">
        <f t="shared" si="0"/>
        <v>0</v>
      </c>
      <c r="D25" s="231"/>
      <c r="E25" s="221"/>
      <c r="F25" s="221"/>
      <c r="G25" s="221"/>
      <c r="H25" s="221"/>
    </row>
    <row r="26" spans="1:8" ht="14.1" customHeight="1">
      <c r="A26" s="224" t="s">
        <v>304</v>
      </c>
      <c r="B26" s="230" t="s">
        <v>46</v>
      </c>
      <c r="C26" s="218">
        <f t="shared" si="0"/>
        <v>0</v>
      </c>
      <c r="D26" s="231"/>
      <c r="E26" s="221"/>
      <c r="F26" s="221"/>
      <c r="G26" s="221"/>
      <c r="H26" s="221"/>
    </row>
    <row r="27" spans="1:8" ht="14.1" customHeight="1">
      <c r="A27" s="224" t="s">
        <v>303</v>
      </c>
      <c r="B27" s="230" t="s">
        <v>47</v>
      </c>
      <c r="C27" s="218">
        <f t="shared" si="0"/>
        <v>0</v>
      </c>
      <c r="D27" s="231"/>
      <c r="E27" s="221"/>
      <c r="F27" s="221"/>
      <c r="G27" s="221"/>
      <c r="H27" s="221"/>
    </row>
    <row r="28" spans="1:8" ht="14.1" customHeight="1">
      <c r="A28" s="224" t="s">
        <v>302</v>
      </c>
      <c r="B28" s="233" t="s">
        <v>301</v>
      </c>
      <c r="C28" s="218">
        <f t="shared" si="0"/>
        <v>0</v>
      </c>
      <c r="D28" s="231"/>
      <c r="E28" s="221"/>
      <c r="F28" s="221"/>
      <c r="G28" s="221"/>
      <c r="H28" s="221"/>
    </row>
    <row r="29" spans="1:8">
      <c r="A29" s="224" t="s">
        <v>300</v>
      </c>
      <c r="B29" s="230" t="s">
        <v>299</v>
      </c>
      <c r="C29" s="218">
        <f t="shared" si="0"/>
        <v>0</v>
      </c>
      <c r="D29" s="231"/>
      <c r="E29" s="221"/>
      <c r="F29" s="221"/>
      <c r="G29" s="221"/>
      <c r="H29" s="221"/>
    </row>
    <row r="30" spans="1:8">
      <c r="A30" s="224" t="s">
        <v>298</v>
      </c>
      <c r="B30" s="230" t="s">
        <v>50</v>
      </c>
      <c r="C30" s="218">
        <f t="shared" si="0"/>
        <v>0</v>
      </c>
      <c r="D30" s="231"/>
      <c r="E30" s="221"/>
      <c r="F30" s="221"/>
      <c r="G30" s="221"/>
      <c r="H30" s="221"/>
    </row>
    <row r="31" spans="1:8">
      <c r="A31" s="224" t="s">
        <v>297</v>
      </c>
      <c r="B31" s="230" t="s">
        <v>52</v>
      </c>
      <c r="C31" s="218">
        <f t="shared" si="0"/>
        <v>9.08</v>
      </c>
      <c r="D31" s="229">
        <f>(D33+D34+D35+D36)</f>
        <v>9.08</v>
      </c>
      <c r="E31" s="221"/>
      <c r="F31" s="221"/>
      <c r="G31" s="221"/>
      <c r="H31" s="221"/>
    </row>
    <row r="32" spans="1:8">
      <c r="A32" s="224"/>
      <c r="B32" s="223" t="s">
        <v>296</v>
      </c>
      <c r="C32" s="218"/>
      <c r="D32" s="232"/>
      <c r="E32" s="221"/>
      <c r="F32" s="221"/>
      <c r="G32" s="221"/>
      <c r="H32" s="221"/>
    </row>
    <row r="33" spans="1:8">
      <c r="A33" s="224"/>
      <c r="B33" s="230" t="s">
        <v>295</v>
      </c>
      <c r="C33" s="218">
        <f>(D33+E33+F33+G33+H33)</f>
        <v>0</v>
      </c>
      <c r="D33" s="229"/>
      <c r="E33" s="221"/>
      <c r="F33" s="221"/>
      <c r="G33" s="221"/>
      <c r="H33" s="221"/>
    </row>
    <row r="34" spans="1:8">
      <c r="A34" s="224"/>
      <c r="B34" s="230" t="s">
        <v>294</v>
      </c>
      <c r="C34" s="218">
        <f>(D34+E34+F34+G34+H34)</f>
        <v>0</v>
      </c>
      <c r="D34" s="232"/>
      <c r="E34" s="221"/>
      <c r="F34" s="221"/>
      <c r="G34" s="221"/>
      <c r="H34" s="221"/>
    </row>
    <row r="35" spans="1:8">
      <c r="A35" s="224"/>
      <c r="B35" s="230" t="s">
        <v>293</v>
      </c>
      <c r="C35" s="218">
        <f>(D35+E35+F35+G35+H35)</f>
        <v>9.08</v>
      </c>
      <c r="D35" s="232">
        <v>9.08</v>
      </c>
      <c r="E35" s="221"/>
      <c r="F35" s="221"/>
      <c r="G35" s="221"/>
      <c r="H35" s="221"/>
    </row>
    <row r="36" spans="1:8">
      <c r="A36" s="224"/>
      <c r="B36" s="230" t="s">
        <v>292</v>
      </c>
      <c r="C36" s="218">
        <f>(D36+E36+F36+G36+H36)</f>
        <v>0</v>
      </c>
      <c r="D36" s="232"/>
      <c r="E36" s="221"/>
      <c r="F36" s="221"/>
      <c r="G36" s="221"/>
      <c r="H36" s="221"/>
    </row>
    <row r="37" spans="1:8" ht="24">
      <c r="A37" s="224" t="s">
        <v>291</v>
      </c>
      <c r="B37" s="230" t="s">
        <v>53</v>
      </c>
      <c r="C37" s="218">
        <f>(D37+G46+F37+G37+H37)</f>
        <v>0</v>
      </c>
      <c r="D37" s="222"/>
      <c r="F37" s="221"/>
      <c r="G37" s="221"/>
      <c r="H37" s="221"/>
    </row>
    <row r="38" spans="1:8">
      <c r="A38" s="224" t="s">
        <v>290</v>
      </c>
      <c r="B38" s="230" t="s">
        <v>54</v>
      </c>
      <c r="C38" s="218">
        <f>(D38+E38+F38+G38+H38)</f>
        <v>0</v>
      </c>
      <c r="D38" s="231"/>
      <c r="E38" s="221"/>
      <c r="F38" s="221"/>
      <c r="G38" s="221"/>
      <c r="H38" s="221"/>
    </row>
    <row r="39" spans="1:8">
      <c r="A39" s="224" t="s">
        <v>289</v>
      </c>
      <c r="B39" s="230" t="s">
        <v>56</v>
      </c>
      <c r="C39" s="218">
        <f>(D39+E39+F39+G39+H39)</f>
        <v>0</v>
      </c>
      <c r="D39" s="229"/>
      <c r="E39" s="221"/>
      <c r="F39" s="221"/>
      <c r="G39" s="221"/>
      <c r="H39" s="221"/>
    </row>
    <row r="40" spans="1:8">
      <c r="A40" s="228" t="s">
        <v>288</v>
      </c>
      <c r="B40" s="227" t="s">
        <v>106</v>
      </c>
      <c r="C40" s="226">
        <f>(D40+E40+F40+G40+H40)</f>
        <v>0</v>
      </c>
      <c r="D40" s="222">
        <f>D41</f>
        <v>0</v>
      </c>
      <c r="E40" s="225"/>
      <c r="F40" s="225"/>
      <c r="G40" s="225"/>
      <c r="H40" s="225"/>
    </row>
    <row r="41" spans="1:8">
      <c r="A41" s="224" t="s">
        <v>287</v>
      </c>
      <c r="B41" s="223" t="s">
        <v>107</v>
      </c>
      <c r="C41" s="218">
        <f>(D41+E41+F41+G41+H41)</f>
        <v>0</v>
      </c>
      <c r="D41" s="222"/>
      <c r="E41" s="221"/>
      <c r="F41" s="221"/>
      <c r="G41" s="221"/>
      <c r="H41" s="221"/>
    </row>
    <row r="42" spans="1:8" ht="15" customHeight="1">
      <c r="A42" s="220"/>
      <c r="B42" s="219" t="s">
        <v>265</v>
      </c>
      <c r="C42" s="218">
        <f>(C16+C19+C20+C40+M37)</f>
        <v>9.08</v>
      </c>
      <c r="D42" s="218">
        <f>(D16+D19+D20+D40)</f>
        <v>9.08</v>
      </c>
      <c r="E42" s="218">
        <f>(E16+E19+E20+E40)</f>
        <v>0</v>
      </c>
      <c r="F42" s="218">
        <f>(F16+F19+F20+F40)</f>
        <v>0</v>
      </c>
      <c r="G42" s="218">
        <f>(G16+G19+G20+G40)</f>
        <v>0</v>
      </c>
      <c r="H42" s="218">
        <f>(H16+H19+H20+H40)</f>
        <v>0</v>
      </c>
    </row>
    <row r="43" spans="1:8" ht="15" customHeight="1"/>
    <row r="44" spans="1:8" ht="14.25" customHeight="1">
      <c r="A44" s="211" t="s">
        <v>219</v>
      </c>
      <c r="C44" s="215"/>
      <c r="D44" s="215"/>
      <c r="F44" s="614" t="s">
        <v>220</v>
      </c>
      <c r="G44" s="614"/>
      <c r="H44" s="614"/>
    </row>
    <row r="45" spans="1:8">
      <c r="C45" s="615" t="s">
        <v>286</v>
      </c>
      <c r="D45" s="615"/>
      <c r="F45" s="214" t="s">
        <v>285</v>
      </c>
      <c r="G45" s="217"/>
      <c r="H45" s="217"/>
    </row>
    <row r="46" spans="1:8" ht="15" customHeight="1">
      <c r="C46" s="213"/>
      <c r="D46" s="213"/>
      <c r="E46" s="213"/>
      <c r="F46" s="213"/>
      <c r="G46" s="216"/>
      <c r="H46" s="213"/>
    </row>
    <row r="47" spans="1:8" ht="17.25" customHeight="1">
      <c r="A47" s="616" t="s">
        <v>264</v>
      </c>
      <c r="B47" s="616"/>
      <c r="C47" s="215"/>
      <c r="D47" s="215"/>
      <c r="F47" s="614" t="s">
        <v>225</v>
      </c>
      <c r="G47" s="614"/>
      <c r="H47" s="614"/>
    </row>
    <row r="48" spans="1:8">
      <c r="A48" s="616"/>
      <c r="B48" s="616"/>
      <c r="C48" s="615" t="s">
        <v>286</v>
      </c>
      <c r="D48" s="615"/>
      <c r="F48" s="214" t="s">
        <v>285</v>
      </c>
      <c r="G48" s="214"/>
      <c r="H48" s="214"/>
    </row>
    <row r="49" spans="1:8">
      <c r="C49" s="213"/>
      <c r="D49" s="213"/>
      <c r="E49" s="213"/>
      <c r="F49" s="213"/>
      <c r="G49" s="212"/>
      <c r="H49" s="212"/>
    </row>
    <row r="51" spans="1:8">
      <c r="A51" s="211" t="s">
        <v>284</v>
      </c>
    </row>
  </sheetData>
  <mergeCells count="24">
    <mergeCell ref="A7:D7"/>
    <mergeCell ref="E1:H1"/>
    <mergeCell ref="E2:H2"/>
    <mergeCell ref="E3:H3"/>
    <mergeCell ref="E4:H4"/>
    <mergeCell ref="E5:H5"/>
    <mergeCell ref="A8:H8"/>
    <mergeCell ref="F9:H9"/>
    <mergeCell ref="C10:E10"/>
    <mergeCell ref="G10:H10"/>
    <mergeCell ref="A11:A15"/>
    <mergeCell ref="B11:B15"/>
    <mergeCell ref="C11:C15"/>
    <mergeCell ref="D11:H11"/>
    <mergeCell ref="D12:D14"/>
    <mergeCell ref="E12:E14"/>
    <mergeCell ref="F12:F14"/>
    <mergeCell ref="G12:G14"/>
    <mergeCell ref="H12:H14"/>
    <mergeCell ref="F44:H44"/>
    <mergeCell ref="C45:D45"/>
    <mergeCell ref="A47:B48"/>
    <mergeCell ref="F47:H47"/>
    <mergeCell ref="C48:D48"/>
  </mergeCells>
  <printOptions horizontalCentered="1"/>
  <pageMargins left="0.70866141732283472" right="0.11811023622047245" top="0.19685039370078741" bottom="0.19685039370078741" header="0" footer="0"/>
  <pageSetup paperSize="9" scale="92"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AF933-6338-4D06-991A-6BE215C845BF}">
  <dimension ref="A1:E152"/>
  <sheetViews>
    <sheetView zoomScaleNormal="100" workbookViewId="0">
      <selection activeCell="D16" sqref="D16:D27"/>
    </sheetView>
  </sheetViews>
  <sheetFormatPr defaultRowHeight="15"/>
  <cols>
    <col min="1" max="1" width="41" style="174" customWidth="1"/>
    <col min="2" max="5" width="11.28515625" style="174" customWidth="1"/>
    <col min="6" max="16384" width="9.140625" style="173"/>
  </cols>
  <sheetData>
    <row r="1" spans="1:5">
      <c r="D1" s="173" t="s">
        <v>281</v>
      </c>
      <c r="E1" s="173"/>
    </row>
    <row r="2" spans="1:5">
      <c r="D2" s="208" t="s">
        <v>280</v>
      </c>
      <c r="E2" s="173"/>
    </row>
    <row r="3" spans="1:5" ht="15.75">
      <c r="B3" s="209"/>
      <c r="D3" s="208" t="s">
        <v>279</v>
      </c>
      <c r="E3" s="173"/>
    </row>
    <row r="4" spans="1:5" ht="15.75">
      <c r="A4" s="209"/>
      <c r="B4" s="209"/>
      <c r="D4" s="208" t="s">
        <v>278</v>
      </c>
      <c r="E4" s="173"/>
    </row>
    <row r="5" spans="1:5" ht="15.75">
      <c r="A5" s="210" t="s">
        <v>277</v>
      </c>
      <c r="B5" s="209"/>
      <c r="D5" s="208" t="s">
        <v>276</v>
      </c>
      <c r="E5" s="173"/>
    </row>
    <row r="6" spans="1:5" ht="15.75">
      <c r="A6" s="207" t="s">
        <v>275</v>
      </c>
      <c r="B6" s="207"/>
      <c r="C6" s="206"/>
      <c r="D6" s="206"/>
      <c r="E6" s="205"/>
    </row>
    <row r="7" spans="1:5" ht="15.75">
      <c r="A7" s="207"/>
      <c r="B7" s="207"/>
      <c r="C7" s="206"/>
      <c r="D7" s="174" t="s">
        <v>274</v>
      </c>
      <c r="E7" s="205"/>
    </row>
    <row r="9" spans="1:5">
      <c r="A9" s="631" t="s">
        <v>282</v>
      </c>
      <c r="B9" s="631"/>
      <c r="C9" s="631"/>
      <c r="D9" s="631"/>
      <c r="E9" s="631"/>
    </row>
    <row r="10" spans="1:5">
      <c r="A10" s="204"/>
      <c r="B10" s="204"/>
      <c r="C10" s="204"/>
      <c r="D10" s="204"/>
      <c r="E10" s="204"/>
    </row>
    <row r="11" spans="1:5">
      <c r="A11" s="632" t="s">
        <v>283</v>
      </c>
      <c r="B11" s="632"/>
      <c r="C11" s="632"/>
      <c r="D11" s="632"/>
    </row>
    <row r="12" spans="1:5">
      <c r="E12" s="174" t="s">
        <v>273</v>
      </c>
    </row>
    <row r="15" spans="1:5" ht="33.75">
      <c r="A15" s="203" t="s">
        <v>272</v>
      </c>
      <c r="B15" s="200" t="s">
        <v>271</v>
      </c>
      <c r="C15" s="202" t="s">
        <v>270</v>
      </c>
      <c r="D15" s="201" t="s">
        <v>269</v>
      </c>
      <c r="E15" s="200" t="s">
        <v>268</v>
      </c>
    </row>
    <row r="16" spans="1:5" ht="26.25">
      <c r="A16" s="199" t="s">
        <v>267</v>
      </c>
      <c r="B16" s="238">
        <v>861.19</v>
      </c>
      <c r="C16" s="239"/>
      <c r="D16" s="238">
        <f>447.8+3+1.19+0.01+39</f>
        <v>491</v>
      </c>
      <c r="E16" s="192">
        <f>SUM(B16+C16-D16)</f>
        <v>370.19000000000005</v>
      </c>
    </row>
    <row r="17" spans="1:5">
      <c r="A17" s="193" t="s">
        <v>333</v>
      </c>
      <c r="B17" s="198"/>
      <c r="C17" s="192">
        <v>1600</v>
      </c>
      <c r="D17" s="192">
        <f>420+150+383.87+570.52+7.4+68.21</f>
        <v>1600</v>
      </c>
      <c r="E17" s="192">
        <f>SUM(B17+C17-D17)</f>
        <v>0</v>
      </c>
    </row>
    <row r="18" spans="1:5">
      <c r="A18" s="196" t="s">
        <v>334</v>
      </c>
      <c r="B18" s="197"/>
      <c r="C18" s="192">
        <v>1080</v>
      </c>
      <c r="D18" s="192">
        <f>320+39+71+650</f>
        <v>1080</v>
      </c>
      <c r="E18" s="192">
        <f>C18-D18</f>
        <v>0</v>
      </c>
    </row>
    <row r="19" spans="1:5">
      <c r="A19" s="196" t="s">
        <v>335</v>
      </c>
      <c r="B19" s="195"/>
      <c r="C19" s="192">
        <v>1000</v>
      </c>
      <c r="D19" s="194">
        <v>1000</v>
      </c>
      <c r="E19" s="194">
        <f>C19-D19</f>
        <v>0</v>
      </c>
    </row>
    <row r="20" spans="1:5">
      <c r="A20" s="196" t="s">
        <v>336</v>
      </c>
      <c r="B20" s="195"/>
      <c r="C20" s="192">
        <v>600</v>
      </c>
      <c r="D20" s="194">
        <v>600</v>
      </c>
      <c r="E20" s="194">
        <f>C20-D20</f>
        <v>0</v>
      </c>
    </row>
    <row r="21" spans="1:5">
      <c r="A21" s="193" t="s">
        <v>337</v>
      </c>
      <c r="B21" s="192"/>
      <c r="C21" s="192">
        <v>1000</v>
      </c>
      <c r="D21" s="192">
        <v>1000</v>
      </c>
      <c r="E21" s="192">
        <f>SUM(B21+C21-D21)</f>
        <v>0</v>
      </c>
    </row>
    <row r="22" spans="1:5">
      <c r="A22" s="193" t="s">
        <v>266</v>
      </c>
      <c r="B22" s="192"/>
      <c r="C22" s="192">
        <v>5952</v>
      </c>
      <c r="D22" s="192">
        <f>115.54+700+125.12+300+46+400+30+300+925.01+1650+400+100+403.34+260.53+196.46</f>
        <v>5952</v>
      </c>
      <c r="E22" s="192">
        <f>SUM(B22+C22-D22)</f>
        <v>0</v>
      </c>
    </row>
    <row r="23" spans="1:5">
      <c r="A23" s="193" t="s">
        <v>338</v>
      </c>
      <c r="B23" s="192"/>
      <c r="C23" s="192">
        <v>2000</v>
      </c>
      <c r="D23" s="192">
        <f>442.35+70.17+192+163.35+291.39+260.07+144+27.2+144+226.31+39.16</f>
        <v>2000</v>
      </c>
      <c r="E23" s="192">
        <f>SUM(B23+C23-D23)</f>
        <v>0</v>
      </c>
    </row>
    <row r="24" spans="1:5">
      <c r="A24" s="193" t="s">
        <v>339</v>
      </c>
      <c r="B24" s="192"/>
      <c r="C24" s="192">
        <v>4224</v>
      </c>
      <c r="D24" s="192">
        <f>3850+300+74</f>
        <v>4224</v>
      </c>
      <c r="E24" s="192">
        <f>SUM(B24+C24-D24)</f>
        <v>0</v>
      </c>
    </row>
    <row r="25" spans="1:5">
      <c r="A25" s="193" t="s">
        <v>340</v>
      </c>
      <c r="B25" s="192"/>
      <c r="C25" s="192">
        <v>750</v>
      </c>
      <c r="D25" s="192">
        <v>750</v>
      </c>
      <c r="E25" s="192">
        <f>SUM(B25+C25-D25)</f>
        <v>0</v>
      </c>
    </row>
    <row r="26" spans="1:5" ht="25.5">
      <c r="A26" s="193" t="s">
        <v>341</v>
      </c>
      <c r="B26" s="192"/>
      <c r="C26" s="192">
        <v>6433.04</v>
      </c>
      <c r="D26" s="192">
        <v>6433.04</v>
      </c>
      <c r="E26" s="192">
        <v>0</v>
      </c>
    </row>
    <row r="27" spans="1:5" ht="15.75">
      <c r="A27" s="191" t="s">
        <v>265</v>
      </c>
      <c r="B27" s="190">
        <f>SUM(B16:B21)</f>
        <v>861.19</v>
      </c>
      <c r="C27" s="190">
        <f>SUM(C16:C26)</f>
        <v>24639.040000000001</v>
      </c>
      <c r="D27" s="190">
        <f>SUM(D16:D26)</f>
        <v>25130.04</v>
      </c>
      <c r="E27" s="190">
        <f>SUM(E16:E25)</f>
        <v>370.19000000000005</v>
      </c>
    </row>
    <row r="28" spans="1:5">
      <c r="A28" s="177"/>
      <c r="B28" s="177"/>
      <c r="C28" s="177"/>
      <c r="D28" s="177"/>
      <c r="E28" s="177"/>
    </row>
    <row r="29" spans="1:5">
      <c r="A29" s="177"/>
      <c r="B29" s="177"/>
      <c r="C29" s="177"/>
      <c r="D29" s="177"/>
      <c r="E29" s="177"/>
    </row>
    <row r="30" spans="1:5" ht="15.75">
      <c r="A30" s="184" t="s">
        <v>219</v>
      </c>
      <c r="B30" s="188"/>
      <c r="C30" s="186"/>
      <c r="D30" s="186" t="s">
        <v>220</v>
      </c>
      <c r="E30" s="186"/>
    </row>
    <row r="31" spans="1:5" ht="18.75">
      <c r="A31" s="184"/>
      <c r="B31" s="185" t="s">
        <v>222</v>
      </c>
      <c r="C31" s="184"/>
      <c r="D31" s="183" t="s">
        <v>263</v>
      </c>
      <c r="E31" s="183"/>
    </row>
    <row r="32" spans="1:5" ht="31.5">
      <c r="A32" s="189" t="s">
        <v>264</v>
      </c>
      <c r="B32" s="188"/>
      <c r="C32" s="187"/>
      <c r="D32" s="186" t="s">
        <v>225</v>
      </c>
      <c r="E32" s="186"/>
    </row>
    <row r="33" spans="1:5" ht="18.75">
      <c r="A33" s="184"/>
      <c r="B33" s="185" t="s">
        <v>222</v>
      </c>
      <c r="C33" s="184"/>
      <c r="D33" s="183" t="s">
        <v>263</v>
      </c>
      <c r="E33" s="183"/>
    </row>
    <row r="34" spans="1:5">
      <c r="A34" s="173"/>
      <c r="B34" s="173"/>
      <c r="C34" s="173"/>
      <c r="D34" s="173"/>
      <c r="E34" s="173"/>
    </row>
    <row r="35" spans="1:5">
      <c r="A35" s="173"/>
      <c r="B35" s="173"/>
      <c r="C35" s="173"/>
      <c r="D35" s="173"/>
      <c r="E35" s="173"/>
    </row>
    <row r="36" spans="1:5">
      <c r="A36" s="173"/>
      <c r="B36" s="173"/>
      <c r="C36" s="173"/>
      <c r="D36" s="173"/>
      <c r="E36" s="173"/>
    </row>
    <row r="37" spans="1:5">
      <c r="A37" s="173"/>
      <c r="B37" s="173"/>
      <c r="C37" s="173"/>
      <c r="D37" s="173"/>
      <c r="E37" s="173"/>
    </row>
    <row r="38" spans="1:5">
      <c r="A38" s="177"/>
      <c r="B38" s="177"/>
      <c r="C38" s="177"/>
      <c r="D38" s="177"/>
      <c r="E38" s="177"/>
    </row>
    <row r="39" spans="1:5">
      <c r="A39" s="182"/>
      <c r="B39" s="182"/>
      <c r="C39" s="182"/>
      <c r="D39" s="178"/>
      <c r="E39" s="178"/>
    </row>
    <row r="40" spans="1:5">
      <c r="A40" s="177"/>
      <c r="B40" s="177"/>
      <c r="C40" s="177"/>
      <c r="D40" s="177"/>
      <c r="E40" s="177"/>
    </row>
    <row r="41" spans="1:5">
      <c r="A41" s="177"/>
      <c r="B41" s="177"/>
      <c r="C41" s="177"/>
      <c r="D41" s="177"/>
      <c r="E41" s="177"/>
    </row>
    <row r="42" spans="1:5">
      <c r="A42" s="180"/>
      <c r="B42" s="180"/>
      <c r="C42" s="180"/>
      <c r="D42" s="180"/>
      <c r="E42" s="180"/>
    </row>
    <row r="43" spans="1:5">
      <c r="A43" s="180"/>
      <c r="B43" s="180"/>
      <c r="C43" s="180"/>
      <c r="D43" s="180"/>
      <c r="E43" s="180"/>
    </row>
    <row r="44" spans="1:5">
      <c r="A44" s="177"/>
      <c r="B44" s="177"/>
      <c r="C44" s="177"/>
      <c r="D44" s="177"/>
      <c r="E44" s="177"/>
    </row>
    <row r="45" spans="1:5">
      <c r="A45" s="180"/>
      <c r="B45" s="180"/>
      <c r="C45" s="180"/>
      <c r="D45" s="180"/>
      <c r="E45" s="180"/>
    </row>
    <row r="46" spans="1:5">
      <c r="A46" s="177"/>
      <c r="B46" s="177"/>
      <c r="C46" s="177"/>
      <c r="D46" s="177"/>
      <c r="E46" s="177"/>
    </row>
    <row r="47" spans="1:5">
      <c r="A47" s="177"/>
      <c r="B47" s="177"/>
      <c r="C47" s="177"/>
      <c r="D47" s="177"/>
      <c r="E47" s="177"/>
    </row>
    <row r="48" spans="1:5">
      <c r="A48" s="177"/>
      <c r="B48" s="177"/>
      <c r="C48" s="177"/>
      <c r="D48" s="177"/>
      <c r="E48" s="177"/>
    </row>
    <row r="49" spans="1:5">
      <c r="A49" s="177"/>
      <c r="B49" s="177"/>
      <c r="C49" s="177"/>
      <c r="D49" s="177"/>
      <c r="E49" s="177"/>
    </row>
    <row r="50" spans="1:5">
      <c r="A50" s="177"/>
      <c r="B50" s="177"/>
      <c r="C50" s="177"/>
      <c r="D50" s="177"/>
      <c r="E50" s="177"/>
    </row>
    <row r="51" spans="1:5">
      <c r="A51" s="177"/>
      <c r="B51" s="177"/>
      <c r="C51" s="177"/>
      <c r="D51" s="177"/>
      <c r="E51" s="177"/>
    </row>
    <row r="52" spans="1:5">
      <c r="A52" s="177"/>
      <c r="B52" s="177"/>
      <c r="C52" s="177"/>
      <c r="D52" s="177"/>
      <c r="E52" s="177"/>
    </row>
    <row r="53" spans="1:5">
      <c r="A53" s="177"/>
      <c r="B53" s="177"/>
      <c r="C53" s="177"/>
      <c r="D53" s="177"/>
      <c r="E53" s="177"/>
    </row>
    <row r="54" spans="1:5">
      <c r="A54" s="177"/>
      <c r="B54" s="177"/>
      <c r="C54" s="177"/>
      <c r="D54" s="177"/>
      <c r="E54" s="177"/>
    </row>
    <row r="55" spans="1:5">
      <c r="A55" s="182"/>
      <c r="B55" s="182"/>
      <c r="C55" s="182"/>
      <c r="D55" s="178"/>
      <c r="E55" s="178"/>
    </row>
    <row r="56" spans="1:5">
      <c r="A56" s="177"/>
      <c r="B56" s="177"/>
      <c r="C56" s="177"/>
      <c r="D56" s="177"/>
      <c r="E56" s="177"/>
    </row>
    <row r="57" spans="1:5">
      <c r="A57" s="177"/>
      <c r="B57" s="177"/>
      <c r="C57" s="177"/>
      <c r="D57" s="177"/>
      <c r="E57" s="177"/>
    </row>
    <row r="58" spans="1:5">
      <c r="A58" s="177"/>
      <c r="B58" s="177"/>
      <c r="C58" s="177"/>
      <c r="D58" s="177"/>
      <c r="E58" s="177"/>
    </row>
    <row r="59" spans="1:5">
      <c r="A59" s="177"/>
      <c r="B59" s="177"/>
      <c r="C59" s="177"/>
      <c r="D59" s="177"/>
      <c r="E59" s="177"/>
    </row>
    <row r="60" spans="1:5">
      <c r="A60" s="177"/>
      <c r="B60" s="177"/>
      <c r="C60" s="177"/>
      <c r="D60" s="177"/>
      <c r="E60" s="177"/>
    </row>
    <row r="61" spans="1:5">
      <c r="A61" s="177"/>
      <c r="B61" s="177"/>
      <c r="C61" s="177"/>
      <c r="D61" s="177"/>
      <c r="E61" s="177"/>
    </row>
    <row r="62" spans="1:5">
      <c r="A62" s="177"/>
      <c r="B62" s="177"/>
      <c r="C62" s="177"/>
      <c r="D62" s="177"/>
      <c r="E62" s="177"/>
    </row>
    <row r="63" spans="1:5">
      <c r="A63" s="177"/>
      <c r="B63" s="177"/>
      <c r="C63" s="177"/>
      <c r="D63" s="177"/>
      <c r="E63" s="177"/>
    </row>
    <row r="64" spans="1:5">
      <c r="A64" s="182"/>
      <c r="B64" s="182"/>
      <c r="C64" s="182"/>
      <c r="D64" s="178"/>
      <c r="E64" s="178"/>
    </row>
    <row r="65" spans="1:5">
      <c r="A65" s="177"/>
      <c r="B65" s="177"/>
      <c r="C65" s="177"/>
      <c r="D65" s="177"/>
      <c r="E65" s="177"/>
    </row>
    <row r="66" spans="1:5">
      <c r="A66" s="177"/>
      <c r="B66" s="177"/>
      <c r="C66" s="177"/>
      <c r="D66" s="177"/>
      <c r="E66" s="177"/>
    </row>
    <row r="67" spans="1:5">
      <c r="A67" s="177"/>
      <c r="B67" s="177"/>
      <c r="C67" s="177"/>
      <c r="D67" s="177"/>
      <c r="E67" s="177"/>
    </row>
    <row r="68" spans="1:5">
      <c r="A68" s="177"/>
      <c r="B68" s="177"/>
      <c r="C68" s="177"/>
      <c r="D68" s="177"/>
      <c r="E68" s="177"/>
    </row>
    <row r="69" spans="1:5">
      <c r="A69" s="177"/>
      <c r="B69" s="177"/>
      <c r="C69" s="177"/>
      <c r="D69" s="177"/>
      <c r="E69" s="177"/>
    </row>
    <row r="70" spans="1:5">
      <c r="A70" s="177"/>
      <c r="B70" s="177"/>
      <c r="C70" s="177"/>
      <c r="D70" s="177"/>
      <c r="E70" s="177"/>
    </row>
    <row r="71" spans="1:5">
      <c r="A71" s="177"/>
      <c r="B71" s="177"/>
      <c r="C71" s="177"/>
      <c r="D71" s="177"/>
      <c r="E71" s="177"/>
    </row>
    <row r="72" spans="1:5">
      <c r="A72" s="177"/>
      <c r="B72" s="177"/>
      <c r="C72" s="177"/>
      <c r="D72" s="177"/>
      <c r="E72" s="177"/>
    </row>
    <row r="73" spans="1:5">
      <c r="A73" s="177"/>
      <c r="B73" s="177"/>
      <c r="C73" s="177"/>
      <c r="D73" s="177"/>
      <c r="E73" s="177"/>
    </row>
    <row r="74" spans="1:5">
      <c r="A74" s="179"/>
      <c r="B74" s="179"/>
      <c r="C74" s="179"/>
      <c r="D74" s="177"/>
      <c r="E74" s="177"/>
    </row>
    <row r="75" spans="1:5">
      <c r="A75" s="177"/>
      <c r="B75" s="177"/>
      <c r="C75" s="177"/>
      <c r="D75" s="177"/>
      <c r="E75" s="177"/>
    </row>
    <row r="76" spans="1:5">
      <c r="A76" s="177"/>
      <c r="B76" s="177"/>
      <c r="C76" s="177"/>
      <c r="D76" s="177"/>
      <c r="E76" s="177"/>
    </row>
    <row r="77" spans="1:5">
      <c r="A77" s="177"/>
      <c r="B77" s="177"/>
      <c r="C77" s="177"/>
      <c r="D77" s="177"/>
      <c r="E77" s="177"/>
    </row>
    <row r="78" spans="1:5">
      <c r="A78" s="177"/>
      <c r="B78" s="177"/>
      <c r="C78" s="177"/>
      <c r="D78" s="177"/>
      <c r="E78" s="177"/>
    </row>
    <row r="79" spans="1:5">
      <c r="A79" s="177"/>
      <c r="B79" s="177"/>
      <c r="C79" s="177"/>
      <c r="D79" s="177"/>
      <c r="E79" s="177"/>
    </row>
    <row r="80" spans="1:5">
      <c r="A80" s="177"/>
      <c r="B80" s="177"/>
      <c r="C80" s="177"/>
      <c r="D80" s="177"/>
      <c r="E80" s="177"/>
    </row>
    <row r="81" spans="1:5">
      <c r="A81" s="182"/>
      <c r="B81" s="182"/>
      <c r="C81" s="182"/>
      <c r="D81" s="178"/>
      <c r="E81" s="178"/>
    </row>
    <row r="82" spans="1:5">
      <c r="A82" s="180"/>
      <c r="B82" s="180"/>
      <c r="C82" s="180"/>
      <c r="D82" s="180"/>
      <c r="E82" s="180"/>
    </row>
    <row r="83" spans="1:5">
      <c r="A83" s="177"/>
      <c r="B83" s="177"/>
      <c r="C83" s="177"/>
      <c r="D83" s="177"/>
      <c r="E83" s="177"/>
    </row>
    <row r="84" spans="1:5">
      <c r="A84" s="177"/>
      <c r="B84" s="177"/>
      <c r="C84" s="177"/>
      <c r="D84" s="177"/>
      <c r="E84" s="177"/>
    </row>
    <row r="85" spans="1:5">
      <c r="A85" s="180"/>
      <c r="B85" s="180"/>
      <c r="C85" s="180"/>
      <c r="D85" s="180"/>
      <c r="E85" s="180"/>
    </row>
    <row r="86" spans="1:5">
      <c r="A86" s="177"/>
      <c r="B86" s="177"/>
      <c r="C86" s="177"/>
      <c r="D86" s="177"/>
      <c r="E86" s="177"/>
    </row>
    <row r="87" spans="1:5">
      <c r="A87" s="177"/>
      <c r="B87" s="177"/>
      <c r="C87" s="177"/>
      <c r="D87" s="177"/>
      <c r="E87" s="177"/>
    </row>
    <row r="88" spans="1:5">
      <c r="A88" s="177"/>
      <c r="B88" s="177"/>
      <c r="C88" s="177"/>
      <c r="D88" s="177"/>
      <c r="E88" s="177"/>
    </row>
    <row r="89" spans="1:5">
      <c r="A89" s="180"/>
      <c r="B89" s="180"/>
      <c r="C89" s="180"/>
      <c r="D89" s="180"/>
      <c r="E89" s="180"/>
    </row>
    <row r="90" spans="1:5">
      <c r="A90" s="180"/>
      <c r="B90" s="180"/>
      <c r="C90" s="180"/>
      <c r="D90" s="180"/>
      <c r="E90" s="180"/>
    </row>
    <row r="91" spans="1:5">
      <c r="A91" s="182"/>
      <c r="B91" s="182"/>
      <c r="C91" s="182"/>
      <c r="D91" s="178"/>
      <c r="E91" s="178"/>
    </row>
    <row r="92" spans="1:5">
      <c r="A92" s="177"/>
      <c r="B92" s="177"/>
      <c r="C92" s="177"/>
      <c r="D92" s="177"/>
      <c r="E92" s="177"/>
    </row>
    <row r="93" spans="1:5">
      <c r="A93" s="177"/>
      <c r="B93" s="177"/>
      <c r="C93" s="177"/>
      <c r="D93" s="177"/>
      <c r="E93" s="177"/>
    </row>
    <row r="94" spans="1:5">
      <c r="A94" s="182"/>
      <c r="B94" s="182"/>
      <c r="C94" s="178"/>
      <c r="D94" s="178"/>
      <c r="E94" s="178"/>
    </row>
    <row r="95" spans="1:5">
      <c r="A95" s="179"/>
      <c r="B95" s="179"/>
      <c r="C95" s="179"/>
      <c r="D95" s="178"/>
      <c r="E95" s="178"/>
    </row>
    <row r="96" spans="1:5">
      <c r="A96" s="177"/>
      <c r="B96" s="177"/>
      <c r="C96" s="177"/>
      <c r="D96" s="177"/>
      <c r="E96" s="177"/>
    </row>
    <row r="97" spans="1:5">
      <c r="A97" s="177"/>
      <c r="B97" s="177"/>
      <c r="C97" s="177"/>
      <c r="D97" s="177"/>
      <c r="E97" s="177"/>
    </row>
    <row r="98" spans="1:5">
      <c r="A98" s="177"/>
      <c r="B98" s="177"/>
      <c r="C98" s="177"/>
      <c r="D98" s="177"/>
      <c r="E98" s="177"/>
    </row>
    <row r="99" spans="1:5">
      <c r="A99" s="177"/>
      <c r="B99" s="177"/>
      <c r="C99" s="177"/>
      <c r="D99" s="177"/>
      <c r="E99" s="177"/>
    </row>
    <row r="100" spans="1:5">
      <c r="A100" s="177"/>
      <c r="B100" s="177"/>
      <c r="C100" s="177"/>
      <c r="D100" s="177"/>
      <c r="E100" s="177"/>
    </row>
    <row r="101" spans="1:5">
      <c r="A101" s="177"/>
      <c r="B101" s="177"/>
      <c r="C101" s="177"/>
      <c r="D101" s="177"/>
      <c r="E101" s="177"/>
    </row>
    <row r="102" spans="1:5">
      <c r="A102" s="177"/>
      <c r="B102" s="177"/>
      <c r="C102" s="177"/>
      <c r="D102" s="177"/>
      <c r="E102" s="177"/>
    </row>
    <row r="103" spans="1:5">
      <c r="A103" s="177"/>
      <c r="B103" s="177"/>
      <c r="C103" s="177"/>
      <c r="D103" s="177"/>
      <c r="E103" s="177"/>
    </row>
    <row r="104" spans="1:5">
      <c r="A104" s="177"/>
      <c r="B104" s="177"/>
      <c r="C104" s="177"/>
      <c r="D104" s="177"/>
      <c r="E104" s="177"/>
    </row>
    <row r="105" spans="1:5">
      <c r="A105" s="177"/>
      <c r="B105" s="177"/>
      <c r="C105" s="177"/>
      <c r="D105" s="177"/>
      <c r="E105" s="177"/>
    </row>
    <row r="106" spans="1:5">
      <c r="A106" s="177"/>
      <c r="B106" s="177"/>
      <c r="C106" s="177"/>
      <c r="D106" s="177"/>
      <c r="E106" s="177"/>
    </row>
    <row r="107" spans="1:5">
      <c r="A107" s="177"/>
      <c r="B107" s="177"/>
      <c r="C107" s="177"/>
      <c r="D107" s="177"/>
      <c r="E107" s="177"/>
    </row>
    <row r="108" spans="1:5">
      <c r="A108" s="177"/>
      <c r="B108" s="177"/>
      <c r="C108" s="177"/>
      <c r="D108" s="177"/>
      <c r="E108" s="177"/>
    </row>
    <row r="109" spans="1:5">
      <c r="A109" s="177"/>
      <c r="B109" s="177"/>
      <c r="C109" s="177"/>
      <c r="D109" s="177"/>
      <c r="E109" s="177"/>
    </row>
    <row r="110" spans="1:5">
      <c r="A110" s="177"/>
      <c r="B110" s="177"/>
      <c r="C110" s="177"/>
      <c r="D110" s="177"/>
      <c r="E110" s="177"/>
    </row>
    <row r="111" spans="1:5">
      <c r="A111" s="177"/>
      <c r="B111" s="177"/>
      <c r="C111" s="177"/>
      <c r="D111" s="177"/>
      <c r="E111" s="177"/>
    </row>
    <row r="112" spans="1:5">
      <c r="A112" s="181"/>
      <c r="B112" s="181"/>
      <c r="C112" s="181"/>
      <c r="D112" s="181"/>
      <c r="E112" s="181"/>
    </row>
    <row r="113" spans="1:5">
      <c r="A113" s="180"/>
      <c r="B113" s="180"/>
      <c r="C113" s="180"/>
      <c r="D113" s="180"/>
      <c r="E113" s="180"/>
    </row>
    <row r="114" spans="1:5">
      <c r="A114" s="180"/>
      <c r="B114" s="180"/>
      <c r="C114" s="180"/>
      <c r="D114" s="180"/>
      <c r="E114" s="180"/>
    </row>
    <row r="115" spans="1:5">
      <c r="A115" s="177"/>
      <c r="B115" s="177"/>
      <c r="C115" s="177"/>
      <c r="D115" s="177"/>
      <c r="E115" s="177"/>
    </row>
    <row r="116" spans="1:5">
      <c r="A116" s="180"/>
      <c r="B116" s="180"/>
      <c r="C116" s="180"/>
      <c r="D116" s="180"/>
      <c r="E116" s="180"/>
    </row>
    <row r="117" spans="1:5">
      <c r="A117" s="177"/>
      <c r="B117" s="177"/>
      <c r="C117" s="177"/>
      <c r="D117" s="177"/>
      <c r="E117" s="177"/>
    </row>
    <row r="118" spans="1:5">
      <c r="A118" s="180"/>
      <c r="B118" s="180"/>
      <c r="C118" s="180"/>
      <c r="D118" s="180"/>
      <c r="E118" s="180"/>
    </row>
    <row r="119" spans="1:5">
      <c r="A119" s="177"/>
      <c r="B119" s="177"/>
      <c r="C119" s="177"/>
      <c r="D119" s="177"/>
      <c r="E119" s="177"/>
    </row>
    <row r="120" spans="1:5">
      <c r="A120" s="177"/>
      <c r="B120" s="177"/>
      <c r="C120" s="177"/>
      <c r="D120" s="177"/>
      <c r="E120" s="177"/>
    </row>
    <row r="121" spans="1:5">
      <c r="A121" s="177"/>
      <c r="B121" s="177"/>
      <c r="C121" s="177"/>
      <c r="D121" s="177"/>
      <c r="E121" s="177"/>
    </row>
    <row r="122" spans="1:5">
      <c r="A122" s="177"/>
      <c r="B122" s="177"/>
      <c r="C122" s="177"/>
      <c r="D122" s="177"/>
      <c r="E122" s="177"/>
    </row>
    <row r="123" spans="1:5">
      <c r="A123" s="177"/>
      <c r="B123" s="177"/>
      <c r="C123" s="177"/>
      <c r="D123" s="177"/>
      <c r="E123" s="177"/>
    </row>
    <row r="124" spans="1:5">
      <c r="A124" s="177"/>
      <c r="B124" s="177"/>
      <c r="C124" s="177"/>
      <c r="D124" s="177"/>
      <c r="E124" s="177"/>
    </row>
    <row r="125" spans="1:5">
      <c r="A125" s="176"/>
      <c r="B125" s="176"/>
      <c r="C125" s="176"/>
      <c r="D125" s="176"/>
      <c r="E125" s="176"/>
    </row>
    <row r="126" spans="1:5">
      <c r="A126" s="176"/>
      <c r="B126" s="176"/>
      <c r="C126" s="176"/>
      <c r="D126" s="176"/>
      <c r="E126" s="176"/>
    </row>
    <row r="127" spans="1:5">
      <c r="A127" s="179"/>
      <c r="B127" s="179"/>
      <c r="C127" s="179"/>
      <c r="D127" s="178"/>
      <c r="E127" s="178"/>
    </row>
    <row r="128" spans="1:5">
      <c r="A128" s="177"/>
      <c r="B128" s="177"/>
      <c r="C128" s="177"/>
      <c r="D128" s="177"/>
      <c r="E128" s="177"/>
    </row>
    <row r="129" spans="1:5">
      <c r="A129" s="177"/>
      <c r="B129" s="177"/>
      <c r="C129" s="177"/>
      <c r="D129" s="177"/>
      <c r="E129" s="177"/>
    </row>
    <row r="130" spans="1:5">
      <c r="A130" s="177"/>
      <c r="B130" s="177"/>
      <c r="C130" s="177"/>
      <c r="D130" s="177"/>
      <c r="E130" s="177"/>
    </row>
    <row r="131" spans="1:5">
      <c r="A131" s="177"/>
      <c r="B131" s="177"/>
      <c r="C131" s="177"/>
      <c r="D131" s="177"/>
      <c r="E131" s="177"/>
    </row>
    <row r="132" spans="1:5">
      <c r="A132" s="177"/>
      <c r="B132" s="177"/>
      <c r="C132" s="177"/>
      <c r="D132" s="177"/>
      <c r="E132" s="177"/>
    </row>
    <row r="133" spans="1:5">
      <c r="A133" s="177"/>
      <c r="B133" s="177"/>
      <c r="C133" s="177"/>
      <c r="D133" s="177"/>
      <c r="E133" s="177"/>
    </row>
    <row r="134" spans="1:5">
      <c r="A134" s="177"/>
      <c r="B134" s="177"/>
      <c r="C134" s="177"/>
      <c r="D134" s="177"/>
      <c r="E134" s="177"/>
    </row>
    <row r="135" spans="1:5">
      <c r="A135" s="177"/>
      <c r="B135" s="177"/>
      <c r="C135" s="177"/>
      <c r="D135" s="177"/>
      <c r="E135" s="177"/>
    </row>
    <row r="136" spans="1:5">
      <c r="A136" s="179"/>
      <c r="B136" s="179"/>
      <c r="C136" s="179"/>
      <c r="D136" s="178"/>
      <c r="E136" s="178"/>
    </row>
    <row r="137" spans="1:5">
      <c r="A137" s="177"/>
      <c r="B137" s="177"/>
      <c r="C137" s="177"/>
      <c r="D137" s="177"/>
      <c r="E137" s="177"/>
    </row>
    <row r="138" spans="1:5">
      <c r="A138" s="177"/>
      <c r="B138" s="177"/>
      <c r="C138" s="177"/>
      <c r="D138" s="177"/>
      <c r="E138" s="177"/>
    </row>
    <row r="139" spans="1:5">
      <c r="A139" s="177"/>
      <c r="B139" s="177"/>
      <c r="C139" s="177"/>
      <c r="D139" s="177"/>
      <c r="E139" s="177"/>
    </row>
    <row r="140" spans="1:5">
      <c r="A140" s="177"/>
      <c r="B140" s="177"/>
      <c r="C140" s="177"/>
      <c r="D140" s="177"/>
      <c r="E140" s="177"/>
    </row>
    <row r="141" spans="1:5">
      <c r="A141" s="177"/>
      <c r="B141" s="177"/>
      <c r="C141" s="177"/>
      <c r="D141" s="177"/>
      <c r="E141" s="177"/>
    </row>
    <row r="142" spans="1:5">
      <c r="A142" s="177"/>
      <c r="B142" s="177"/>
      <c r="C142" s="177"/>
      <c r="D142" s="177"/>
      <c r="E142" s="177"/>
    </row>
    <row r="143" spans="1:5">
      <c r="A143" s="177"/>
      <c r="B143" s="177"/>
      <c r="C143" s="177"/>
      <c r="D143" s="177"/>
      <c r="E143" s="177"/>
    </row>
    <row r="144" spans="1:5">
      <c r="A144" s="177"/>
      <c r="B144" s="177"/>
      <c r="C144" s="177"/>
      <c r="D144" s="177"/>
      <c r="E144" s="177"/>
    </row>
    <row r="145" spans="1:5">
      <c r="A145" s="177"/>
      <c r="B145" s="177"/>
      <c r="C145" s="177"/>
      <c r="D145" s="177"/>
      <c r="E145" s="177"/>
    </row>
    <row r="146" spans="1:5">
      <c r="A146" s="177"/>
      <c r="B146" s="177"/>
      <c r="C146" s="177"/>
      <c r="D146" s="177"/>
      <c r="E146" s="177"/>
    </row>
    <row r="147" spans="1:5">
      <c r="A147" s="176"/>
      <c r="B147" s="176"/>
      <c r="C147" s="176"/>
      <c r="D147" s="176"/>
      <c r="E147" s="176"/>
    </row>
    <row r="148" spans="1:5">
      <c r="A148" s="175"/>
      <c r="B148" s="175"/>
      <c r="C148" s="175"/>
      <c r="D148" s="175"/>
      <c r="E148" s="175"/>
    </row>
    <row r="149" spans="1:5">
      <c r="A149" s="175"/>
      <c r="B149" s="175"/>
      <c r="C149" s="175"/>
      <c r="D149" s="175"/>
      <c r="E149" s="175"/>
    </row>
    <row r="150" spans="1:5">
      <c r="A150" s="175"/>
      <c r="B150" s="175"/>
      <c r="C150" s="175"/>
      <c r="D150" s="175"/>
      <c r="E150" s="175"/>
    </row>
    <row r="151" spans="1:5">
      <c r="A151" s="175"/>
      <c r="B151" s="175"/>
      <c r="C151" s="175"/>
      <c r="D151" s="175"/>
      <c r="E151" s="175"/>
    </row>
    <row r="152" spans="1:5">
      <c r="A152" s="175"/>
      <c r="B152" s="175"/>
      <c r="C152" s="175"/>
      <c r="D152" s="175"/>
      <c r="E152" s="175"/>
    </row>
  </sheetData>
  <mergeCells count="2">
    <mergeCell ref="A9:E9"/>
    <mergeCell ref="A11:D11"/>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A3D2B-9F47-4B03-9671-CA52AE1C181E}">
  <dimension ref="A1:S50"/>
  <sheetViews>
    <sheetView topLeftCell="A16" zoomScale="130" zoomScaleNormal="130" workbookViewId="0">
      <selection activeCell="J28" sqref="J28"/>
    </sheetView>
  </sheetViews>
  <sheetFormatPr defaultRowHeight="12"/>
  <cols>
    <col min="1" max="1" width="23.42578125" style="356" customWidth="1"/>
    <col min="2" max="2" width="7.85546875" style="356" customWidth="1"/>
    <col min="3" max="3" width="8.7109375" style="356" customWidth="1"/>
    <col min="4" max="4" width="8.5703125" style="356" customWidth="1"/>
    <col min="5" max="5" width="7.5703125" style="356" customWidth="1"/>
    <col min="6" max="6" width="8.7109375" style="356" customWidth="1"/>
    <col min="7" max="7" width="9.140625" style="356" customWidth="1"/>
    <col min="8" max="8" width="11.140625" style="356" customWidth="1"/>
    <col min="9" max="9" width="8.7109375" style="356" customWidth="1"/>
    <col min="10" max="10" width="8.85546875" style="356" customWidth="1"/>
    <col min="11" max="11" width="8.140625" style="356" customWidth="1"/>
    <col min="12" max="12" width="11.7109375" style="356" customWidth="1"/>
    <col min="13" max="13" width="11" style="356" customWidth="1"/>
    <col min="14" max="14" width="9.140625" style="356"/>
    <col min="15" max="15" width="9" style="356" customWidth="1"/>
    <col min="16" max="16" width="7.5703125" style="356" customWidth="1"/>
    <col min="17" max="17" width="6.28515625" style="356" customWidth="1"/>
    <col min="18" max="18" width="9.42578125" style="356" customWidth="1"/>
    <col min="19" max="19" width="10.5703125" style="356" customWidth="1"/>
    <col min="20" max="16384" width="9.140625" style="356"/>
  </cols>
  <sheetData>
    <row r="1" spans="1:19" ht="12.75" customHeight="1">
      <c r="A1" s="357"/>
      <c r="B1" s="357"/>
      <c r="C1" s="357"/>
      <c r="D1" s="357"/>
      <c r="E1" s="357"/>
      <c r="F1" s="357"/>
      <c r="G1" s="357"/>
      <c r="H1" s="357"/>
      <c r="I1" s="357"/>
      <c r="J1" s="357"/>
      <c r="K1" s="357"/>
      <c r="L1" s="357"/>
      <c r="M1" s="357"/>
      <c r="N1" s="665" t="s">
        <v>480</v>
      </c>
      <c r="O1" s="665"/>
      <c r="P1" s="665"/>
      <c r="Q1" s="665"/>
      <c r="R1" s="665"/>
      <c r="S1" s="665"/>
    </row>
    <row r="2" spans="1:19" ht="18" customHeight="1">
      <c r="A2" s="357"/>
      <c r="B2" s="666" t="s">
        <v>365</v>
      </c>
      <c r="C2" s="666"/>
      <c r="D2" s="666"/>
      <c r="E2" s="666"/>
      <c r="F2" s="666"/>
      <c r="G2" s="666"/>
      <c r="H2" s="666"/>
      <c r="I2" s="666"/>
      <c r="J2" s="666"/>
      <c r="K2" s="666"/>
      <c r="L2" s="666"/>
      <c r="M2" s="666"/>
      <c r="N2" s="665"/>
      <c r="O2" s="665"/>
      <c r="P2" s="665"/>
      <c r="Q2" s="665"/>
      <c r="R2" s="665"/>
      <c r="S2" s="665"/>
    </row>
    <row r="3" spans="1:19" ht="9.75" customHeight="1">
      <c r="A3" s="357"/>
      <c r="B3" s="357"/>
      <c r="C3" s="357"/>
      <c r="D3" s="357"/>
      <c r="E3" s="357"/>
      <c r="F3" s="357"/>
      <c r="G3" s="357"/>
      <c r="H3" s="357" t="s">
        <v>479</v>
      </c>
      <c r="I3" s="466"/>
      <c r="J3" s="466"/>
      <c r="K3" s="466"/>
      <c r="L3" s="466"/>
      <c r="M3" s="466"/>
      <c r="N3" s="465"/>
      <c r="O3" s="465"/>
      <c r="P3" s="465"/>
      <c r="Q3" s="465"/>
      <c r="R3" s="465"/>
      <c r="S3" s="465"/>
    </row>
    <row r="4" spans="1:19" ht="0.75" customHeight="1">
      <c r="A4" s="357"/>
      <c r="B4" s="357"/>
      <c r="C4" s="357"/>
      <c r="D4" s="357"/>
      <c r="E4" s="357"/>
      <c r="F4" s="357"/>
      <c r="G4" s="357"/>
      <c r="H4" s="357"/>
      <c r="I4" s="466"/>
      <c r="J4" s="466"/>
      <c r="K4" s="466"/>
      <c r="L4" s="466"/>
      <c r="M4" s="466"/>
      <c r="N4" s="465"/>
      <c r="O4" s="465"/>
      <c r="P4" s="465"/>
      <c r="Q4" s="465"/>
      <c r="R4" s="465"/>
      <c r="S4" s="465"/>
    </row>
    <row r="5" spans="1:19" ht="26.25" customHeight="1">
      <c r="A5" s="667" t="s">
        <v>478</v>
      </c>
      <c r="B5" s="667"/>
      <c r="C5" s="667"/>
      <c r="D5" s="667"/>
      <c r="E5" s="667"/>
      <c r="F5" s="667"/>
      <c r="G5" s="667"/>
      <c r="H5" s="667"/>
      <c r="I5" s="667"/>
      <c r="J5" s="667"/>
      <c r="K5" s="667"/>
      <c r="L5" s="667"/>
      <c r="M5" s="667"/>
      <c r="N5" s="667"/>
      <c r="O5" s="667"/>
      <c r="P5" s="667"/>
      <c r="Q5" s="667"/>
      <c r="R5" s="667"/>
      <c r="S5" s="667"/>
    </row>
    <row r="6" spans="1:19" ht="3" customHeight="1">
      <c r="A6" s="464"/>
      <c r="B6" s="464"/>
      <c r="C6" s="464"/>
      <c r="D6" s="464"/>
      <c r="E6" s="464"/>
      <c r="F6" s="464"/>
      <c r="G6" s="464"/>
      <c r="H6" s="464"/>
      <c r="I6" s="464"/>
      <c r="J6" s="668"/>
      <c r="K6" s="668"/>
      <c r="L6" s="668"/>
      <c r="M6" s="668"/>
      <c r="N6" s="464"/>
      <c r="O6" s="464"/>
      <c r="P6" s="464"/>
      <c r="Q6" s="464"/>
      <c r="R6" s="464"/>
      <c r="S6" s="464"/>
    </row>
    <row r="7" spans="1:19" ht="12" customHeight="1">
      <c r="A7" s="461"/>
      <c r="B7" s="461"/>
      <c r="C7" s="461"/>
      <c r="D7" s="669">
        <v>46035</v>
      </c>
      <c r="E7" s="668"/>
      <c r="F7" s="668"/>
      <c r="G7" s="668"/>
      <c r="H7" s="668"/>
      <c r="I7" s="668"/>
      <c r="J7" s="668"/>
      <c r="K7" s="668"/>
      <c r="L7" s="668"/>
      <c r="M7" s="463"/>
      <c r="N7" s="461"/>
      <c r="O7" s="461"/>
      <c r="P7" s="461"/>
      <c r="Q7" s="461"/>
      <c r="R7" s="461"/>
      <c r="S7" s="461"/>
    </row>
    <row r="8" spans="1:19" ht="8.25" customHeight="1">
      <c r="A8" s="461"/>
      <c r="B8" s="461"/>
      <c r="C8" s="461"/>
      <c r="D8" s="461"/>
      <c r="E8" s="661" t="s">
        <v>477</v>
      </c>
      <c r="F8" s="661"/>
      <c r="G8" s="661"/>
      <c r="H8" s="661"/>
      <c r="I8" s="661"/>
      <c r="J8" s="661"/>
      <c r="K8" s="661"/>
      <c r="L8" s="661"/>
      <c r="M8" s="463"/>
      <c r="N8" s="461"/>
      <c r="O8" s="461"/>
      <c r="P8" s="461"/>
      <c r="Q8" s="461"/>
      <c r="R8" s="461"/>
      <c r="S8" s="461"/>
    </row>
    <row r="9" spans="1:19" ht="0.75" customHeight="1">
      <c r="A9" s="462"/>
      <c r="B9" s="358"/>
      <c r="C9" s="358"/>
      <c r="D9" s="358"/>
      <c r="E9" s="358"/>
      <c r="F9" s="358"/>
      <c r="G9" s="358"/>
      <c r="H9" s="363"/>
      <c r="I9" s="363"/>
      <c r="J9" s="634"/>
      <c r="K9" s="634"/>
      <c r="L9" s="357"/>
      <c r="M9" s="357"/>
      <c r="N9" s="461"/>
      <c r="O9" s="461"/>
      <c r="P9" s="461"/>
      <c r="Q9" s="461"/>
      <c r="R9" s="461"/>
      <c r="S9" s="461"/>
    </row>
    <row r="10" spans="1:19" ht="12.75" customHeight="1">
      <c r="A10" s="363"/>
      <c r="B10" s="662" t="s">
        <v>460</v>
      </c>
      <c r="C10" s="663"/>
      <c r="D10" s="460" t="s">
        <v>476</v>
      </c>
      <c r="E10" s="459"/>
      <c r="F10" s="453"/>
      <c r="G10" s="453"/>
      <c r="H10" s="363"/>
      <c r="I10" s="363"/>
      <c r="J10" s="664"/>
      <c r="K10" s="664"/>
      <c r="L10" s="357"/>
      <c r="M10" s="357"/>
      <c r="N10" s="357"/>
      <c r="O10" s="357"/>
      <c r="P10" s="357"/>
      <c r="Q10" s="447"/>
      <c r="R10" s="447"/>
      <c r="S10" s="447"/>
    </row>
    <row r="11" spans="1:19" ht="21.75" customHeight="1">
      <c r="A11" s="458" t="s">
        <v>475</v>
      </c>
      <c r="B11" s="457" t="s">
        <v>451</v>
      </c>
      <c r="C11" s="457" t="s">
        <v>474</v>
      </c>
      <c r="D11" s="456" t="s">
        <v>473</v>
      </c>
      <c r="E11" s="455" t="s">
        <v>472</v>
      </c>
      <c r="F11" s="454"/>
      <c r="G11" s="453"/>
      <c r="H11" s="363"/>
      <c r="I11" s="363"/>
      <c r="J11" s="452"/>
      <c r="K11" s="452"/>
      <c r="L11" s="357"/>
      <c r="M11" s="357"/>
      <c r="N11" s="357"/>
      <c r="O11" s="357"/>
      <c r="P11" s="357"/>
      <c r="Q11" s="447"/>
      <c r="R11" s="447"/>
      <c r="S11" s="447"/>
    </row>
    <row r="12" spans="1:19" ht="14.25" customHeight="1">
      <c r="A12" s="446" t="s">
        <v>471</v>
      </c>
      <c r="B12" s="451">
        <v>1</v>
      </c>
      <c r="C12" s="451">
        <v>1</v>
      </c>
      <c r="D12" s="450" t="s">
        <v>470</v>
      </c>
      <c r="E12" s="441" t="s">
        <v>470</v>
      </c>
      <c r="F12" s="358"/>
      <c r="G12" s="358"/>
      <c r="H12" s="363"/>
      <c r="I12" s="449" t="s">
        <v>469</v>
      </c>
      <c r="J12" s="642" t="s">
        <v>235</v>
      </c>
      <c r="K12" s="642"/>
      <c r="L12" s="642"/>
      <c r="M12" s="642"/>
      <c r="N12" s="642"/>
      <c r="O12" s="642"/>
      <c r="P12" s="634"/>
      <c r="Q12" s="634"/>
      <c r="R12" s="657">
        <v>1</v>
      </c>
      <c r="S12" s="658"/>
    </row>
    <row r="13" spans="1:19" ht="14.25" customHeight="1">
      <c r="A13" s="446" t="s">
        <v>468</v>
      </c>
      <c r="B13" s="445">
        <v>15</v>
      </c>
      <c r="C13" s="445">
        <v>13</v>
      </c>
      <c r="D13" s="448">
        <v>14</v>
      </c>
      <c r="E13" s="444">
        <v>14</v>
      </c>
      <c r="F13" s="443"/>
      <c r="G13" s="443"/>
      <c r="H13" s="363"/>
      <c r="I13" s="643"/>
      <c r="J13" s="643"/>
      <c r="K13" s="643"/>
      <c r="L13" s="643"/>
      <c r="M13" s="643"/>
      <c r="N13" s="643"/>
      <c r="O13" s="643"/>
      <c r="P13" s="357"/>
      <c r="Q13" s="447"/>
      <c r="R13" s="447"/>
      <c r="S13" s="447"/>
    </row>
    <row r="14" spans="1:19" ht="14.25" customHeight="1">
      <c r="A14" s="446" t="s">
        <v>467</v>
      </c>
      <c r="B14" s="445">
        <v>289</v>
      </c>
      <c r="C14" s="445">
        <v>200</v>
      </c>
      <c r="D14" s="445">
        <v>259</v>
      </c>
      <c r="E14" s="444">
        <v>259</v>
      </c>
      <c r="F14" s="443"/>
      <c r="G14" s="443"/>
      <c r="H14" s="363"/>
      <c r="I14" s="436" t="s">
        <v>466</v>
      </c>
      <c r="J14" s="436"/>
      <c r="K14" s="442"/>
      <c r="L14" s="442"/>
      <c r="M14" s="435"/>
      <c r="N14" s="363"/>
      <c r="O14" s="363"/>
      <c r="P14" s="441">
        <v>9</v>
      </c>
      <c r="Q14" s="441">
        <v>5</v>
      </c>
      <c r="R14" s="440">
        <v>1</v>
      </c>
      <c r="S14" s="440">
        <v>1</v>
      </c>
    </row>
    <row r="15" spans="1:19" ht="9.75" customHeight="1" thickBot="1">
      <c r="A15" s="439"/>
      <c r="B15" s="438"/>
      <c r="C15" s="438"/>
      <c r="D15" s="437"/>
      <c r="E15" s="436"/>
      <c r="F15" s="436"/>
      <c r="G15" s="436"/>
      <c r="H15" s="435"/>
      <c r="I15" s="363"/>
      <c r="J15" s="363"/>
      <c r="K15" s="363"/>
      <c r="L15" s="357"/>
      <c r="M15" s="434"/>
      <c r="N15" s="357"/>
      <c r="O15" s="357"/>
      <c r="P15" s="357"/>
      <c r="Q15" s="434"/>
      <c r="R15" s="434"/>
      <c r="S15" s="434"/>
    </row>
    <row r="16" spans="1:19" ht="13.5" customHeight="1">
      <c r="A16" s="644" t="s">
        <v>465</v>
      </c>
      <c r="B16" s="646" t="s">
        <v>464</v>
      </c>
      <c r="C16" s="647"/>
      <c r="D16" s="647"/>
      <c r="E16" s="647"/>
      <c r="F16" s="647"/>
      <c r="G16" s="648"/>
      <c r="H16" s="649" t="s">
        <v>463</v>
      </c>
      <c r="I16" s="650"/>
      <c r="J16" s="650"/>
      <c r="K16" s="650"/>
      <c r="L16" s="651"/>
      <c r="M16" s="649" t="s">
        <v>462</v>
      </c>
      <c r="N16" s="650"/>
      <c r="O16" s="650"/>
      <c r="P16" s="650"/>
      <c r="Q16" s="650"/>
      <c r="R16" s="650"/>
      <c r="S16" s="651"/>
    </row>
    <row r="17" spans="1:19" ht="13.5" customHeight="1">
      <c r="A17" s="645"/>
      <c r="B17" s="652" t="s">
        <v>461</v>
      </c>
      <c r="C17" s="653"/>
      <c r="D17" s="653"/>
      <c r="E17" s="654" t="s">
        <v>460</v>
      </c>
      <c r="F17" s="655"/>
      <c r="G17" s="656"/>
      <c r="H17" s="641" t="s">
        <v>458</v>
      </c>
      <c r="I17" s="637" t="s">
        <v>457</v>
      </c>
      <c r="J17" s="637" t="s">
        <v>456</v>
      </c>
      <c r="K17" s="639" t="s">
        <v>459</v>
      </c>
      <c r="L17" s="640" t="s">
        <v>245</v>
      </c>
      <c r="M17" s="641" t="s">
        <v>458</v>
      </c>
      <c r="N17" s="637" t="s">
        <v>457</v>
      </c>
      <c r="O17" s="637" t="s">
        <v>456</v>
      </c>
      <c r="P17" s="639" t="s">
        <v>455</v>
      </c>
      <c r="Q17" s="637" t="s">
        <v>454</v>
      </c>
      <c r="R17" s="637" t="s">
        <v>453</v>
      </c>
      <c r="S17" s="659" t="s">
        <v>245</v>
      </c>
    </row>
    <row r="18" spans="1:19" ht="70.5" customHeight="1">
      <c r="A18" s="645"/>
      <c r="B18" s="433" t="s">
        <v>451</v>
      </c>
      <c r="C18" s="431" t="s">
        <v>450</v>
      </c>
      <c r="D18" s="431" t="s">
        <v>452</v>
      </c>
      <c r="E18" s="432" t="s">
        <v>451</v>
      </c>
      <c r="F18" s="431" t="s">
        <v>450</v>
      </c>
      <c r="G18" s="430" t="s">
        <v>449</v>
      </c>
      <c r="H18" s="641"/>
      <c r="I18" s="637"/>
      <c r="J18" s="637"/>
      <c r="K18" s="639"/>
      <c r="L18" s="640"/>
      <c r="M18" s="641"/>
      <c r="N18" s="637"/>
      <c r="O18" s="637"/>
      <c r="P18" s="639"/>
      <c r="Q18" s="637"/>
      <c r="R18" s="637"/>
      <c r="S18" s="660"/>
    </row>
    <row r="19" spans="1:19" ht="10.5" customHeight="1">
      <c r="A19" s="429">
        <v>1</v>
      </c>
      <c r="B19" s="428">
        <v>2</v>
      </c>
      <c r="C19" s="427">
        <v>3</v>
      </c>
      <c r="D19" s="427">
        <v>4</v>
      </c>
      <c r="E19" s="424">
        <v>5</v>
      </c>
      <c r="F19" s="427">
        <v>6</v>
      </c>
      <c r="G19" s="426">
        <v>7</v>
      </c>
      <c r="H19" s="425">
        <v>8</v>
      </c>
      <c r="I19" s="424">
        <v>9</v>
      </c>
      <c r="J19" s="424">
        <v>10</v>
      </c>
      <c r="K19" s="424">
        <v>11</v>
      </c>
      <c r="L19" s="423">
        <v>12</v>
      </c>
      <c r="M19" s="425">
        <v>13</v>
      </c>
      <c r="N19" s="424">
        <v>14</v>
      </c>
      <c r="O19" s="424">
        <v>15</v>
      </c>
      <c r="P19" s="424">
        <v>16</v>
      </c>
      <c r="Q19" s="424">
        <v>17</v>
      </c>
      <c r="R19" s="424">
        <v>18</v>
      </c>
      <c r="S19" s="423">
        <v>19</v>
      </c>
    </row>
    <row r="20" spans="1:19" ht="21" customHeight="1">
      <c r="A20" s="422" t="s">
        <v>448</v>
      </c>
      <c r="B20" s="421">
        <v>2</v>
      </c>
      <c r="C20" s="415">
        <v>2</v>
      </c>
      <c r="D20" s="415">
        <v>2</v>
      </c>
      <c r="E20" s="414">
        <v>2</v>
      </c>
      <c r="F20" s="415">
        <v>2</v>
      </c>
      <c r="G20" s="416">
        <v>2</v>
      </c>
      <c r="H20" s="404">
        <f>109112.2-232</f>
        <v>108880.2</v>
      </c>
      <c r="I20" s="415">
        <v>2248.31</v>
      </c>
      <c r="J20" s="415">
        <v>9855.25</v>
      </c>
      <c r="K20" s="420">
        <v>232</v>
      </c>
      <c r="L20" s="369">
        <f t="shared" ref="L20:L33" si="0">SUM(H20:K20)</f>
        <v>121215.76</v>
      </c>
      <c r="M20" s="404">
        <f>109112.2-232</f>
        <v>108880.2</v>
      </c>
      <c r="N20" s="420">
        <f>1546.33+701.98</f>
        <v>2248.31</v>
      </c>
      <c r="O20" s="415">
        <f>4399.25+5456</f>
        <v>9855.25</v>
      </c>
      <c r="P20" s="420">
        <v>232</v>
      </c>
      <c r="Q20" s="415"/>
      <c r="R20" s="415"/>
      <c r="S20" s="369">
        <f t="shared" ref="S20:S39" si="1">SUM(M20:R20)</f>
        <v>121215.76</v>
      </c>
    </row>
    <row r="21" spans="1:19" ht="14.25" customHeight="1">
      <c r="A21" s="417" t="s">
        <v>446</v>
      </c>
      <c r="B21" s="406"/>
      <c r="C21" s="415"/>
      <c r="D21" s="415"/>
      <c r="E21" s="414"/>
      <c r="F21" s="415"/>
      <c r="G21" s="416"/>
      <c r="H21" s="406"/>
      <c r="I21" s="415"/>
      <c r="J21" s="415"/>
      <c r="K21" s="415"/>
      <c r="L21" s="369">
        <f t="shared" si="0"/>
        <v>0</v>
      </c>
      <c r="M21" s="404"/>
      <c r="N21" s="420"/>
      <c r="O21" s="415"/>
      <c r="P21" s="415"/>
      <c r="Q21" s="415"/>
      <c r="R21" s="415"/>
      <c r="S21" s="369">
        <f t="shared" si="1"/>
        <v>0</v>
      </c>
    </row>
    <row r="22" spans="1:19" ht="14.25" customHeight="1">
      <c r="A22" s="419" t="s">
        <v>447</v>
      </c>
      <c r="B22" s="406">
        <v>7.94</v>
      </c>
      <c r="C22" s="415">
        <v>7.94</v>
      </c>
      <c r="D22" s="415">
        <v>7.94</v>
      </c>
      <c r="E22" s="414">
        <v>7.94</v>
      </c>
      <c r="F22" s="415">
        <v>6.93</v>
      </c>
      <c r="G22" s="418">
        <v>7.18</v>
      </c>
      <c r="H22" s="406">
        <f>164897.23-410.84</f>
        <v>164486.39000000001</v>
      </c>
      <c r="I22" s="415"/>
      <c r="J22" s="415">
        <v>10787.77</v>
      </c>
      <c r="K22" s="415">
        <v>410.84</v>
      </c>
      <c r="L22" s="369">
        <f t="shared" si="0"/>
        <v>175685</v>
      </c>
      <c r="M22" s="404">
        <f>164595.07-410.84</f>
        <v>164184.23000000001</v>
      </c>
      <c r="N22" s="415"/>
      <c r="O22" s="415">
        <v>10787.77</v>
      </c>
      <c r="P22" s="415">
        <v>410.84</v>
      </c>
      <c r="Q22" s="414"/>
      <c r="R22" s="414">
        <v>302.16000000000003</v>
      </c>
      <c r="S22" s="369">
        <f t="shared" si="1"/>
        <v>175685</v>
      </c>
    </row>
    <row r="23" spans="1:19" ht="14.25" customHeight="1">
      <c r="A23" s="417" t="s">
        <v>446</v>
      </c>
      <c r="B23" s="406">
        <v>1.77</v>
      </c>
      <c r="C23" s="415">
        <v>1.97</v>
      </c>
      <c r="D23" s="415">
        <v>1.92</v>
      </c>
      <c r="E23" s="414">
        <v>1.77</v>
      </c>
      <c r="F23" s="415">
        <v>1.97</v>
      </c>
      <c r="G23" s="416">
        <v>1.92</v>
      </c>
      <c r="H23" s="404">
        <v>49000</v>
      </c>
      <c r="I23" s="415"/>
      <c r="J23" s="415"/>
      <c r="K23" s="415"/>
      <c r="L23" s="369">
        <f t="shared" si="0"/>
        <v>49000</v>
      </c>
      <c r="M23" s="404">
        <v>49000</v>
      </c>
      <c r="N23" s="415"/>
      <c r="O23" s="415"/>
      <c r="P23" s="415"/>
      <c r="Q23" s="414"/>
      <c r="R23" s="414"/>
      <c r="S23" s="369">
        <f t="shared" si="1"/>
        <v>49000</v>
      </c>
    </row>
    <row r="24" spans="1:19" ht="14.25" customHeight="1">
      <c r="A24" s="410" t="s">
        <v>445</v>
      </c>
      <c r="B24" s="409"/>
      <c r="C24" s="403"/>
      <c r="D24" s="408"/>
      <c r="E24" s="401"/>
      <c r="F24" s="403"/>
      <c r="G24" s="407"/>
      <c r="H24" s="406"/>
      <c r="I24" s="403"/>
      <c r="J24" s="403"/>
      <c r="K24" s="408"/>
      <c r="L24" s="369">
        <f t="shared" si="0"/>
        <v>0</v>
      </c>
      <c r="M24" s="404"/>
      <c r="N24" s="403"/>
      <c r="O24" s="403"/>
      <c r="P24" s="403"/>
      <c r="Q24" s="401"/>
      <c r="R24" s="401"/>
      <c r="S24" s="369">
        <f t="shared" si="1"/>
        <v>0</v>
      </c>
    </row>
    <row r="25" spans="1:19" ht="14.25" customHeight="1">
      <c r="A25" s="411" t="s">
        <v>436</v>
      </c>
      <c r="B25" s="409"/>
      <c r="C25" s="403"/>
      <c r="D25" s="408"/>
      <c r="E25" s="401"/>
      <c r="F25" s="403"/>
      <c r="G25" s="407"/>
      <c r="H25" s="406"/>
      <c r="I25" s="403"/>
      <c r="J25" s="403"/>
      <c r="K25" s="408"/>
      <c r="L25" s="369">
        <f t="shared" si="0"/>
        <v>0</v>
      </c>
      <c r="M25" s="404"/>
      <c r="N25" s="403"/>
      <c r="O25" s="402"/>
      <c r="P25" s="403"/>
      <c r="Q25" s="401"/>
      <c r="R25" s="401"/>
      <c r="S25" s="369">
        <f t="shared" si="1"/>
        <v>0</v>
      </c>
    </row>
    <row r="26" spans="1:19" ht="14.25" customHeight="1">
      <c r="A26" s="413" t="s">
        <v>444</v>
      </c>
      <c r="B26" s="409"/>
      <c r="C26" s="403"/>
      <c r="D26" s="408"/>
      <c r="E26" s="401"/>
      <c r="F26" s="403"/>
      <c r="G26" s="407"/>
      <c r="H26" s="406"/>
      <c r="I26" s="403"/>
      <c r="J26" s="403"/>
      <c r="K26" s="408"/>
      <c r="L26" s="369">
        <f t="shared" si="0"/>
        <v>0</v>
      </c>
      <c r="M26" s="404"/>
      <c r="N26" s="403"/>
      <c r="O26" s="402"/>
      <c r="P26" s="403"/>
      <c r="Q26" s="401"/>
      <c r="R26" s="401"/>
      <c r="S26" s="369">
        <f t="shared" si="1"/>
        <v>0</v>
      </c>
    </row>
    <row r="27" spans="1:19" ht="14.25" customHeight="1">
      <c r="A27" s="411" t="s">
        <v>436</v>
      </c>
      <c r="B27" s="409"/>
      <c r="C27" s="403"/>
      <c r="D27" s="408"/>
      <c r="E27" s="401"/>
      <c r="F27" s="403"/>
      <c r="G27" s="407"/>
      <c r="H27" s="406"/>
      <c r="I27" s="403"/>
      <c r="J27" s="403"/>
      <c r="K27" s="408"/>
      <c r="L27" s="369">
        <f t="shared" si="0"/>
        <v>0</v>
      </c>
      <c r="M27" s="404"/>
      <c r="N27" s="403"/>
      <c r="O27" s="402"/>
      <c r="P27" s="403"/>
      <c r="Q27" s="401"/>
      <c r="R27" s="401"/>
      <c r="S27" s="369">
        <f t="shared" si="1"/>
        <v>0</v>
      </c>
    </row>
    <row r="28" spans="1:19" ht="14.25" customHeight="1">
      <c r="A28" s="410" t="s">
        <v>443</v>
      </c>
      <c r="B28" s="409"/>
      <c r="C28" s="403"/>
      <c r="D28" s="408"/>
      <c r="E28" s="401"/>
      <c r="F28" s="403"/>
      <c r="G28" s="407"/>
      <c r="H28" s="404"/>
      <c r="I28" s="403"/>
      <c r="J28" s="403"/>
      <c r="K28" s="408"/>
      <c r="L28" s="369">
        <f t="shared" si="0"/>
        <v>0</v>
      </c>
      <c r="M28" s="404"/>
      <c r="N28" s="403"/>
      <c r="O28" s="403"/>
      <c r="P28" s="403"/>
      <c r="Q28" s="401"/>
      <c r="R28" s="401"/>
      <c r="S28" s="369">
        <f t="shared" si="1"/>
        <v>0</v>
      </c>
    </row>
    <row r="29" spans="1:19" ht="14.25" customHeight="1">
      <c r="A29" s="411" t="s">
        <v>436</v>
      </c>
      <c r="B29" s="409"/>
      <c r="C29" s="403"/>
      <c r="D29" s="408"/>
      <c r="E29" s="401"/>
      <c r="F29" s="403"/>
      <c r="G29" s="407"/>
      <c r="H29" s="406"/>
      <c r="I29" s="403"/>
      <c r="J29" s="403"/>
      <c r="K29" s="408"/>
      <c r="L29" s="369">
        <f t="shared" si="0"/>
        <v>0</v>
      </c>
      <c r="M29" s="404"/>
      <c r="N29" s="403"/>
      <c r="O29" s="403"/>
      <c r="P29" s="403"/>
      <c r="Q29" s="401"/>
      <c r="R29" s="401"/>
      <c r="S29" s="369">
        <f t="shared" si="1"/>
        <v>0</v>
      </c>
    </row>
    <row r="30" spans="1:19" ht="14.25" customHeight="1">
      <c r="A30" s="412" t="s">
        <v>442</v>
      </c>
      <c r="B30" s="409"/>
      <c r="C30" s="403"/>
      <c r="D30" s="408"/>
      <c r="E30" s="401"/>
      <c r="F30" s="403"/>
      <c r="G30" s="407"/>
      <c r="H30" s="406"/>
      <c r="I30" s="403"/>
      <c r="J30" s="403"/>
      <c r="K30" s="408"/>
      <c r="L30" s="369">
        <f t="shared" si="0"/>
        <v>0</v>
      </c>
      <c r="M30" s="404"/>
      <c r="N30" s="403"/>
      <c r="O30" s="403"/>
      <c r="P30" s="403"/>
      <c r="Q30" s="401"/>
      <c r="R30" s="401"/>
      <c r="S30" s="369">
        <f t="shared" si="1"/>
        <v>0</v>
      </c>
    </row>
    <row r="31" spans="1:19" ht="14.25" customHeight="1">
      <c r="A31" s="411" t="s">
        <v>436</v>
      </c>
      <c r="B31" s="409"/>
      <c r="C31" s="403"/>
      <c r="D31" s="408"/>
      <c r="E31" s="401"/>
      <c r="F31" s="403"/>
      <c r="G31" s="407"/>
      <c r="H31" s="406"/>
      <c r="I31" s="403"/>
      <c r="J31" s="403"/>
      <c r="K31" s="408"/>
      <c r="L31" s="369">
        <f t="shared" si="0"/>
        <v>0</v>
      </c>
      <c r="M31" s="404"/>
      <c r="N31" s="403"/>
      <c r="O31" s="403"/>
      <c r="P31" s="403"/>
      <c r="Q31" s="401"/>
      <c r="R31" s="401"/>
      <c r="S31" s="369">
        <f t="shared" si="1"/>
        <v>0</v>
      </c>
    </row>
    <row r="32" spans="1:19" ht="14.25" customHeight="1">
      <c r="A32" s="410" t="s">
        <v>441</v>
      </c>
      <c r="B32" s="409">
        <v>5</v>
      </c>
      <c r="C32" s="403">
        <v>5.5</v>
      </c>
      <c r="D32" s="408">
        <v>5.38</v>
      </c>
      <c r="E32" s="401">
        <v>5</v>
      </c>
      <c r="F32" s="403">
        <v>5.5</v>
      </c>
      <c r="G32" s="407">
        <v>5.38</v>
      </c>
      <c r="H32" s="406">
        <f>94269.81-83.3</f>
        <v>94186.51</v>
      </c>
      <c r="I32" s="403">
        <v>1478.49</v>
      </c>
      <c r="J32" s="403">
        <v>5740.94</v>
      </c>
      <c r="K32" s="405">
        <v>83.3</v>
      </c>
      <c r="L32" s="369">
        <f t="shared" si="0"/>
        <v>101489.24</v>
      </c>
      <c r="M32" s="404">
        <f>92559.71-103.27-83.3</f>
        <v>92373.14</v>
      </c>
      <c r="N32" s="402">
        <v>1478.49</v>
      </c>
      <c r="O32" s="403">
        <v>5740.94</v>
      </c>
      <c r="P32" s="402">
        <v>83.3</v>
      </c>
      <c r="Q32" s="401"/>
      <c r="R32" s="401">
        <v>1813.37</v>
      </c>
      <c r="S32" s="369">
        <f t="shared" si="1"/>
        <v>101489.24</v>
      </c>
    </row>
    <row r="33" spans="1:19" ht="14.25" customHeight="1" thickBot="1">
      <c r="A33" s="400" t="s">
        <v>440</v>
      </c>
      <c r="B33" s="398">
        <v>2</v>
      </c>
      <c r="C33" s="395">
        <v>2</v>
      </c>
      <c r="D33" s="397">
        <v>2</v>
      </c>
      <c r="E33" s="394">
        <v>2</v>
      </c>
      <c r="F33" s="395">
        <v>2</v>
      </c>
      <c r="G33" s="399">
        <v>2</v>
      </c>
      <c r="H33" s="398">
        <v>21806.38</v>
      </c>
      <c r="I33" s="395"/>
      <c r="J33" s="395"/>
      <c r="K33" s="397"/>
      <c r="L33" s="393">
        <f t="shared" si="0"/>
        <v>21806.38</v>
      </c>
      <c r="M33" s="396">
        <v>21780.62</v>
      </c>
      <c r="N33" s="395"/>
      <c r="O33" s="395"/>
      <c r="P33" s="395"/>
      <c r="Q33" s="394"/>
      <c r="R33" s="394">
        <v>25.76</v>
      </c>
      <c r="S33" s="393">
        <f t="shared" si="1"/>
        <v>21806.379999999997</v>
      </c>
    </row>
    <row r="34" spans="1:19" ht="18.75" customHeight="1">
      <c r="A34" s="392" t="s">
        <v>245</v>
      </c>
      <c r="B34" s="391">
        <f t="shared" ref="B34:R34" si="2">SUM(B20,B24,B26,B28,B30,B32,B22)</f>
        <v>14.940000000000001</v>
      </c>
      <c r="C34" s="388">
        <f t="shared" si="2"/>
        <v>15.440000000000001</v>
      </c>
      <c r="D34" s="387">
        <f t="shared" si="2"/>
        <v>15.32</v>
      </c>
      <c r="E34" s="387">
        <f t="shared" si="2"/>
        <v>14.940000000000001</v>
      </c>
      <c r="F34" s="387">
        <f t="shared" si="2"/>
        <v>14.43</v>
      </c>
      <c r="G34" s="390">
        <f t="shared" si="2"/>
        <v>14.559999999999999</v>
      </c>
      <c r="H34" s="387">
        <f t="shared" si="2"/>
        <v>367553.1</v>
      </c>
      <c r="I34" s="387">
        <f t="shared" si="2"/>
        <v>3726.8</v>
      </c>
      <c r="J34" s="388">
        <f t="shared" si="2"/>
        <v>26383.96</v>
      </c>
      <c r="K34" s="388">
        <f t="shared" si="2"/>
        <v>726.14</v>
      </c>
      <c r="L34" s="388">
        <f t="shared" si="2"/>
        <v>398390</v>
      </c>
      <c r="M34" s="389">
        <f t="shared" si="2"/>
        <v>365437.57</v>
      </c>
      <c r="N34" s="387">
        <f t="shared" si="2"/>
        <v>3726.8</v>
      </c>
      <c r="O34" s="388">
        <f t="shared" si="2"/>
        <v>26383.96</v>
      </c>
      <c r="P34" s="387">
        <f t="shared" si="2"/>
        <v>726.14</v>
      </c>
      <c r="Q34" s="387">
        <f t="shared" si="2"/>
        <v>0</v>
      </c>
      <c r="R34" s="387">
        <f t="shared" si="2"/>
        <v>2115.5299999999997</v>
      </c>
      <c r="S34" s="386">
        <f t="shared" si="1"/>
        <v>398390.00000000006</v>
      </c>
    </row>
    <row r="35" spans="1:19" ht="19.5" customHeight="1" thickBot="1">
      <c r="A35" s="385" t="s">
        <v>439</v>
      </c>
      <c r="B35" s="384">
        <f t="shared" ref="B35:K35" si="3">SUM(B21,B25,B27,B29,B31,B23)</f>
        <v>1.77</v>
      </c>
      <c r="C35" s="383">
        <f t="shared" si="3"/>
        <v>1.97</v>
      </c>
      <c r="D35" s="383">
        <f t="shared" si="3"/>
        <v>1.92</v>
      </c>
      <c r="E35" s="383">
        <f t="shared" si="3"/>
        <v>1.77</v>
      </c>
      <c r="F35" s="383">
        <f t="shared" si="3"/>
        <v>1.97</v>
      </c>
      <c r="G35" s="382">
        <f t="shared" si="3"/>
        <v>1.92</v>
      </c>
      <c r="H35" s="381">
        <f t="shared" si="3"/>
        <v>49000</v>
      </c>
      <c r="I35" s="380">
        <f t="shared" si="3"/>
        <v>0</v>
      </c>
      <c r="J35" s="380">
        <f t="shared" si="3"/>
        <v>0</v>
      </c>
      <c r="K35" s="380">
        <f t="shared" si="3"/>
        <v>0</v>
      </c>
      <c r="L35" s="364">
        <f>SUM(H35:K35)</f>
        <v>49000</v>
      </c>
      <c r="M35" s="381">
        <f t="shared" ref="M35:R35" si="4">SUM(M21,M25,M27,M29,M31,M23)</f>
        <v>49000</v>
      </c>
      <c r="N35" s="380">
        <f t="shared" si="4"/>
        <v>0</v>
      </c>
      <c r="O35" s="380">
        <f t="shared" si="4"/>
        <v>0</v>
      </c>
      <c r="P35" s="380">
        <f t="shared" si="4"/>
        <v>0</v>
      </c>
      <c r="Q35" s="380">
        <f t="shared" si="4"/>
        <v>0</v>
      </c>
      <c r="R35" s="380">
        <f t="shared" si="4"/>
        <v>0</v>
      </c>
      <c r="S35" s="364">
        <f t="shared" si="1"/>
        <v>49000</v>
      </c>
    </row>
    <row r="36" spans="1:19" ht="14.25" customHeight="1">
      <c r="A36" s="379" t="s">
        <v>438</v>
      </c>
      <c r="B36" s="377">
        <f t="shared" ref="B36:K36" si="5">SUM(B20,B24,B26,B22)</f>
        <v>9.9400000000000013</v>
      </c>
      <c r="C36" s="376">
        <f t="shared" si="5"/>
        <v>9.9400000000000013</v>
      </c>
      <c r="D36" s="376">
        <f t="shared" si="5"/>
        <v>9.9400000000000013</v>
      </c>
      <c r="E36" s="376">
        <f t="shared" si="5"/>
        <v>9.9400000000000013</v>
      </c>
      <c r="F36" s="376">
        <f t="shared" si="5"/>
        <v>8.93</v>
      </c>
      <c r="G36" s="378">
        <f t="shared" si="5"/>
        <v>9.18</v>
      </c>
      <c r="H36" s="371">
        <f t="shared" si="5"/>
        <v>273366.59000000003</v>
      </c>
      <c r="I36" s="376">
        <f t="shared" si="5"/>
        <v>2248.31</v>
      </c>
      <c r="J36" s="376">
        <f t="shared" si="5"/>
        <v>20643.02</v>
      </c>
      <c r="K36" s="376">
        <f t="shared" si="5"/>
        <v>642.83999999999992</v>
      </c>
      <c r="L36" s="369">
        <f>SUM(H36:K36)</f>
        <v>296900.76000000007</v>
      </c>
      <c r="M36" s="377">
        <f t="shared" ref="M36:R37" si="6">SUM(M20,M24,M26,M22)</f>
        <v>273064.43</v>
      </c>
      <c r="N36" s="376">
        <f t="shared" si="6"/>
        <v>2248.31</v>
      </c>
      <c r="O36" s="376">
        <f t="shared" si="6"/>
        <v>20643.02</v>
      </c>
      <c r="P36" s="376">
        <f t="shared" si="6"/>
        <v>642.83999999999992</v>
      </c>
      <c r="Q36" s="376">
        <f t="shared" si="6"/>
        <v>0</v>
      </c>
      <c r="R36" s="376">
        <f t="shared" si="6"/>
        <v>302.16000000000003</v>
      </c>
      <c r="S36" s="375">
        <f t="shared" si="1"/>
        <v>296900.76</v>
      </c>
    </row>
    <row r="37" spans="1:19" ht="14.25" customHeight="1">
      <c r="A37" s="374" t="s">
        <v>436</v>
      </c>
      <c r="B37" s="371">
        <f t="shared" ref="B37:K37" si="7">SUM(B21,B25,B27,B23)</f>
        <v>1.77</v>
      </c>
      <c r="C37" s="370">
        <f t="shared" si="7"/>
        <v>1.97</v>
      </c>
      <c r="D37" s="370">
        <f t="shared" si="7"/>
        <v>1.92</v>
      </c>
      <c r="E37" s="370">
        <f t="shared" si="7"/>
        <v>1.77</v>
      </c>
      <c r="F37" s="370">
        <f t="shared" si="7"/>
        <v>1.97</v>
      </c>
      <c r="G37" s="372">
        <f t="shared" si="7"/>
        <v>1.92</v>
      </c>
      <c r="H37" s="371">
        <f t="shared" si="7"/>
        <v>49000</v>
      </c>
      <c r="I37" s="370">
        <f t="shared" si="7"/>
        <v>0</v>
      </c>
      <c r="J37" s="370">
        <f t="shared" si="7"/>
        <v>0</v>
      </c>
      <c r="K37" s="370">
        <f t="shared" si="7"/>
        <v>0</v>
      </c>
      <c r="L37" s="369">
        <f>SUM(H37:K37)</f>
        <v>49000</v>
      </c>
      <c r="M37" s="371">
        <f t="shared" si="6"/>
        <v>49000</v>
      </c>
      <c r="N37" s="370">
        <f t="shared" si="6"/>
        <v>0</v>
      </c>
      <c r="O37" s="370">
        <f t="shared" si="6"/>
        <v>0</v>
      </c>
      <c r="P37" s="370">
        <f t="shared" si="6"/>
        <v>0</v>
      </c>
      <c r="Q37" s="370">
        <f t="shared" si="6"/>
        <v>0</v>
      </c>
      <c r="R37" s="370">
        <f t="shared" si="6"/>
        <v>0</v>
      </c>
      <c r="S37" s="369">
        <f t="shared" si="1"/>
        <v>49000</v>
      </c>
    </row>
    <row r="38" spans="1:19" ht="14.25" customHeight="1">
      <c r="A38" s="373" t="s">
        <v>437</v>
      </c>
      <c r="B38" s="371">
        <f t="shared" ref="B38:K38" si="8">SUM(B26,B28,B30)</f>
        <v>0</v>
      </c>
      <c r="C38" s="370">
        <f t="shared" si="8"/>
        <v>0</v>
      </c>
      <c r="D38" s="370">
        <f t="shared" si="8"/>
        <v>0</v>
      </c>
      <c r="E38" s="370">
        <f t="shared" si="8"/>
        <v>0</v>
      </c>
      <c r="F38" s="370">
        <f t="shared" si="8"/>
        <v>0</v>
      </c>
      <c r="G38" s="372">
        <f t="shared" si="8"/>
        <v>0</v>
      </c>
      <c r="H38" s="371">
        <f t="shared" si="8"/>
        <v>0</v>
      </c>
      <c r="I38" s="370">
        <f t="shared" si="8"/>
        <v>0</v>
      </c>
      <c r="J38" s="370">
        <f t="shared" si="8"/>
        <v>0</v>
      </c>
      <c r="K38" s="370">
        <f t="shared" si="8"/>
        <v>0</v>
      </c>
      <c r="L38" s="369">
        <f>SUM(H38:K38)</f>
        <v>0</v>
      </c>
      <c r="M38" s="371">
        <f t="shared" ref="M38:R39" si="9">SUM(M26,M28,M30)</f>
        <v>0</v>
      </c>
      <c r="N38" s="370">
        <f t="shared" si="9"/>
        <v>0</v>
      </c>
      <c r="O38" s="370">
        <f t="shared" si="9"/>
        <v>0</v>
      </c>
      <c r="P38" s="370">
        <f t="shared" si="9"/>
        <v>0</v>
      </c>
      <c r="Q38" s="370">
        <f t="shared" si="9"/>
        <v>0</v>
      </c>
      <c r="R38" s="370">
        <f t="shared" si="9"/>
        <v>0</v>
      </c>
      <c r="S38" s="369">
        <f t="shared" si="1"/>
        <v>0</v>
      </c>
    </row>
    <row r="39" spans="1:19" ht="14.25" customHeight="1" thickBot="1">
      <c r="A39" s="368" t="s">
        <v>436</v>
      </c>
      <c r="B39" s="366">
        <f t="shared" ref="B39:K39" si="10">SUM(B27,B29,B31)</f>
        <v>0</v>
      </c>
      <c r="C39" s="365">
        <f t="shared" si="10"/>
        <v>0</v>
      </c>
      <c r="D39" s="365">
        <f t="shared" si="10"/>
        <v>0</v>
      </c>
      <c r="E39" s="365">
        <f t="shared" si="10"/>
        <v>0</v>
      </c>
      <c r="F39" s="365">
        <f t="shared" si="10"/>
        <v>0</v>
      </c>
      <c r="G39" s="367">
        <f t="shared" si="10"/>
        <v>0</v>
      </c>
      <c r="H39" s="366">
        <f t="shared" si="10"/>
        <v>0</v>
      </c>
      <c r="I39" s="365">
        <f t="shared" si="10"/>
        <v>0</v>
      </c>
      <c r="J39" s="365">
        <f t="shared" si="10"/>
        <v>0</v>
      </c>
      <c r="K39" s="365">
        <f t="shared" si="10"/>
        <v>0</v>
      </c>
      <c r="L39" s="364">
        <f>SUM(H39:K39)</f>
        <v>0</v>
      </c>
      <c r="M39" s="366">
        <f t="shared" si="9"/>
        <v>0</v>
      </c>
      <c r="N39" s="365">
        <f t="shared" si="9"/>
        <v>0</v>
      </c>
      <c r="O39" s="365">
        <f t="shared" si="9"/>
        <v>0</v>
      </c>
      <c r="P39" s="365">
        <f t="shared" si="9"/>
        <v>0</v>
      </c>
      <c r="Q39" s="365">
        <f t="shared" si="9"/>
        <v>0</v>
      </c>
      <c r="R39" s="365">
        <f t="shared" si="9"/>
        <v>0</v>
      </c>
      <c r="S39" s="364">
        <f t="shared" si="1"/>
        <v>0</v>
      </c>
    </row>
    <row r="40" spans="1:19" ht="0.75" customHeight="1"/>
    <row r="41" spans="1:19" ht="8.25" customHeight="1">
      <c r="A41" s="360" t="s">
        <v>435</v>
      </c>
      <c r="B41" s="360"/>
      <c r="C41" s="360"/>
      <c r="D41" s="363"/>
      <c r="E41" s="363"/>
      <c r="F41" s="363"/>
      <c r="G41" s="363"/>
      <c r="H41" s="363"/>
      <c r="I41" s="363"/>
      <c r="J41" s="363"/>
      <c r="K41" s="363"/>
      <c r="L41" s="357"/>
      <c r="M41" s="357"/>
      <c r="N41" s="357"/>
      <c r="O41" s="357"/>
      <c r="P41" s="357"/>
      <c r="Q41" s="357"/>
      <c r="R41" s="357"/>
      <c r="S41" s="357"/>
    </row>
    <row r="42" spans="1:19" ht="25.5" customHeight="1">
      <c r="A42" s="638" t="s">
        <v>434</v>
      </c>
      <c r="B42" s="638"/>
      <c r="C42" s="361"/>
      <c r="D42" s="357"/>
      <c r="E42" s="362"/>
      <c r="F42" s="362"/>
      <c r="G42" s="362"/>
      <c r="H42" s="362"/>
      <c r="I42" s="362"/>
      <c r="J42" s="361"/>
      <c r="K42" s="633" t="s">
        <v>220</v>
      </c>
      <c r="L42" s="633"/>
      <c r="M42" s="633"/>
      <c r="N42" s="633"/>
      <c r="O42" s="633"/>
      <c r="P42" s="633"/>
      <c r="Q42" s="357"/>
      <c r="R42" s="357"/>
      <c r="S42" s="357"/>
    </row>
    <row r="43" spans="1:19" ht="9" customHeight="1">
      <c r="A43" s="638"/>
      <c r="B43" s="638"/>
      <c r="C43" s="358"/>
      <c r="D43" s="357"/>
      <c r="E43" s="357"/>
      <c r="F43" s="635" t="s">
        <v>222</v>
      </c>
      <c r="G43" s="635"/>
      <c r="H43" s="635"/>
      <c r="I43" s="360"/>
      <c r="J43" s="360"/>
      <c r="K43" s="360"/>
      <c r="L43" s="360"/>
      <c r="M43" s="359" t="s">
        <v>223</v>
      </c>
      <c r="N43" s="359"/>
      <c r="O43" s="358"/>
      <c r="P43" s="357"/>
      <c r="Q43" s="357"/>
      <c r="R43" s="357"/>
      <c r="S43" s="357"/>
    </row>
    <row r="44" spans="1:19" ht="18.75" customHeight="1">
      <c r="A44" s="638"/>
      <c r="B44" s="638"/>
      <c r="C44" s="358"/>
      <c r="D44" s="357"/>
      <c r="E44" s="357"/>
      <c r="F44" s="357"/>
      <c r="G44" s="357"/>
      <c r="H44" s="358"/>
      <c r="I44" s="357"/>
      <c r="J44" s="357"/>
      <c r="K44" s="363"/>
      <c r="L44" s="363"/>
      <c r="M44" s="358"/>
      <c r="N44" s="358"/>
      <c r="O44" s="358"/>
      <c r="P44" s="357"/>
      <c r="Q44" s="357"/>
      <c r="R44" s="357"/>
      <c r="S44" s="357"/>
    </row>
    <row r="45" spans="1:19" ht="32.25" customHeight="1">
      <c r="A45" s="636" t="s">
        <v>433</v>
      </c>
      <c r="B45" s="636"/>
      <c r="C45" s="636"/>
      <c r="D45" s="357"/>
      <c r="E45" s="362"/>
      <c r="F45" s="362"/>
      <c r="G45" s="362"/>
      <c r="H45" s="362"/>
      <c r="I45" s="362"/>
      <c r="J45" s="361"/>
      <c r="K45" s="633" t="s">
        <v>225</v>
      </c>
      <c r="L45" s="633"/>
      <c r="M45" s="633"/>
      <c r="N45" s="633"/>
      <c r="O45" s="633"/>
      <c r="P45" s="633"/>
      <c r="Q45" s="357"/>
      <c r="R45" s="357"/>
      <c r="S45" s="357"/>
    </row>
    <row r="46" spans="1:19" ht="9" customHeight="1">
      <c r="A46" s="634"/>
      <c r="B46" s="634"/>
      <c r="C46" s="358"/>
      <c r="D46" s="357"/>
      <c r="E46" s="357"/>
      <c r="F46" s="635" t="s">
        <v>222</v>
      </c>
      <c r="G46" s="635"/>
      <c r="H46" s="635"/>
      <c r="I46" s="360"/>
      <c r="J46" s="360"/>
      <c r="K46" s="360"/>
      <c r="L46" s="360"/>
      <c r="M46" s="359" t="s">
        <v>223</v>
      </c>
      <c r="N46" s="359"/>
      <c r="O46" s="358"/>
      <c r="P46" s="357"/>
      <c r="Q46" s="357"/>
      <c r="R46" s="357"/>
      <c r="S46" s="357"/>
    </row>
    <row r="47" spans="1:19">
      <c r="A47" s="357"/>
      <c r="B47" s="357"/>
      <c r="C47" s="357"/>
      <c r="D47" s="357"/>
      <c r="E47" s="357"/>
      <c r="F47" s="357"/>
      <c r="G47" s="357"/>
      <c r="H47" s="357"/>
      <c r="I47" s="357"/>
      <c r="J47" s="357"/>
      <c r="K47" s="357"/>
      <c r="L47" s="357"/>
      <c r="M47" s="357"/>
      <c r="N47" s="357"/>
      <c r="O47" s="357"/>
      <c r="P47" s="357"/>
      <c r="Q47" s="357"/>
      <c r="R47" s="357"/>
      <c r="S47" s="357"/>
    </row>
    <row r="50" spans="6:6">
      <c r="F50" s="356" t="s">
        <v>8</v>
      </c>
    </row>
  </sheetData>
  <mergeCells count="38">
    <mergeCell ref="E8:L8"/>
    <mergeCell ref="J9:K9"/>
    <mergeCell ref="B10:C10"/>
    <mergeCell ref="J10:K10"/>
    <mergeCell ref="N1:S2"/>
    <mergeCell ref="B2:M2"/>
    <mergeCell ref="A5:S5"/>
    <mergeCell ref="J6:M6"/>
    <mergeCell ref="D7:L7"/>
    <mergeCell ref="J12:O12"/>
    <mergeCell ref="P12:Q12"/>
    <mergeCell ref="I13:O13"/>
    <mergeCell ref="A16:A18"/>
    <mergeCell ref="B16:G16"/>
    <mergeCell ref="H16:L16"/>
    <mergeCell ref="M16:S16"/>
    <mergeCell ref="B17:D17"/>
    <mergeCell ref="E17:G17"/>
    <mergeCell ref="H17:H18"/>
    <mergeCell ref="R12:S12"/>
    <mergeCell ref="R17:R18"/>
    <mergeCell ref="S17:S18"/>
    <mergeCell ref="K45:P45"/>
    <mergeCell ref="A46:B46"/>
    <mergeCell ref="F46:H46"/>
    <mergeCell ref="A45:C45"/>
    <mergeCell ref="Q17:Q18"/>
    <mergeCell ref="A42:B44"/>
    <mergeCell ref="K42:P42"/>
    <mergeCell ref="F43:H43"/>
    <mergeCell ref="K17:K18"/>
    <mergeCell ref="L17:L18"/>
    <mergeCell ref="M17:M18"/>
    <mergeCell ref="N17:N18"/>
    <mergeCell ref="O17:O18"/>
    <mergeCell ref="P17:P18"/>
    <mergeCell ref="I17:I18"/>
    <mergeCell ref="J17:J18"/>
  </mergeCells>
  <dataValidations count="1">
    <dataValidation type="whole" allowBlank="1" showInputMessage="1" showErrorMessage="1" error="1&lt;=kodas&lt;5501" sqref="Q10:Q11 Q13" xr:uid="{1566539A-0C05-4571-B2DF-FC64B5D4E736}">
      <formula1>1</formula1>
      <formula2>5501</formula2>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00A72-69A6-4D9D-9CCF-F68255804187}">
  <dimension ref="B4:E27"/>
  <sheetViews>
    <sheetView workbookViewId="0">
      <selection activeCell="J15" sqref="J15"/>
    </sheetView>
  </sheetViews>
  <sheetFormatPr defaultRowHeight="15"/>
  <cols>
    <col min="1" max="1" width="5.5703125" style="467" customWidth="1"/>
    <col min="2" max="2" width="7.7109375" style="467" customWidth="1"/>
    <col min="3" max="3" width="37.5703125" style="467" customWidth="1"/>
    <col min="4" max="4" width="18.140625" style="467" customWidth="1"/>
    <col min="5" max="16384" width="9.140625" style="467"/>
  </cols>
  <sheetData>
    <row r="4" spans="2:5" ht="15.75">
      <c r="B4" s="671" t="s">
        <v>365</v>
      </c>
      <c r="C4" s="671"/>
      <c r="D4" s="671"/>
      <c r="E4" s="671"/>
    </row>
    <row r="5" spans="2:5">
      <c r="C5" s="672" t="s">
        <v>260</v>
      </c>
      <c r="D5" s="672"/>
      <c r="E5" s="479"/>
    </row>
    <row r="7" spans="2:5" ht="15.75">
      <c r="B7" s="478" t="s">
        <v>489</v>
      </c>
      <c r="C7" s="478"/>
      <c r="D7" s="478"/>
      <c r="E7" s="478"/>
    </row>
    <row r="9" spans="2:5">
      <c r="C9" s="673">
        <v>46035</v>
      </c>
      <c r="D9" s="674"/>
    </row>
    <row r="10" spans="2:5">
      <c r="B10" s="675" t="s">
        <v>488</v>
      </c>
      <c r="C10" s="675"/>
      <c r="D10" s="675"/>
      <c r="E10" s="468"/>
    </row>
    <row r="12" spans="2:5">
      <c r="B12" s="477" t="s">
        <v>420</v>
      </c>
      <c r="C12" s="477" t="s">
        <v>487</v>
      </c>
      <c r="D12" s="477" t="s">
        <v>486</v>
      </c>
    </row>
    <row r="13" spans="2:5" ht="15.75">
      <c r="B13" s="474" t="s">
        <v>485</v>
      </c>
      <c r="C13" s="474" t="s">
        <v>484</v>
      </c>
      <c r="D13" s="475">
        <v>1.01</v>
      </c>
    </row>
    <row r="14" spans="2:5" ht="15.75">
      <c r="B14" s="474"/>
      <c r="C14" s="474"/>
      <c r="D14" s="475"/>
    </row>
    <row r="15" spans="2:5" ht="15.75">
      <c r="B15" s="474"/>
      <c r="C15" s="476"/>
      <c r="D15" s="471"/>
    </row>
    <row r="16" spans="2:5" ht="15.75">
      <c r="B16" s="474"/>
      <c r="C16" s="474"/>
      <c r="D16" s="475"/>
    </row>
    <row r="17" spans="2:5" ht="15.75">
      <c r="B17" s="474"/>
      <c r="C17" s="474"/>
      <c r="D17" s="475"/>
    </row>
    <row r="18" spans="2:5" ht="15.75">
      <c r="B18" s="474"/>
      <c r="C18" s="474"/>
      <c r="D18" s="475"/>
    </row>
    <row r="19" spans="2:5" ht="15.75">
      <c r="B19" s="474"/>
      <c r="C19" s="473"/>
      <c r="D19" s="472"/>
    </row>
    <row r="20" spans="2:5" ht="15.75">
      <c r="B20" s="676" t="s">
        <v>483</v>
      </c>
      <c r="C20" s="677"/>
      <c r="D20" s="471">
        <f>SUM(D13:D15,D19)</f>
        <v>1.01</v>
      </c>
    </row>
    <row r="23" spans="2:5" ht="15.75">
      <c r="B23" s="670" t="s">
        <v>434</v>
      </c>
      <c r="C23" s="670"/>
      <c r="D23" s="470" t="s">
        <v>220</v>
      </c>
    </row>
    <row r="24" spans="2:5">
      <c r="C24" s="469" t="s">
        <v>222</v>
      </c>
      <c r="D24" s="469" t="s">
        <v>482</v>
      </c>
      <c r="E24" s="469"/>
    </row>
    <row r="27" spans="2:5">
      <c r="D27" s="468" t="s">
        <v>481</v>
      </c>
    </row>
  </sheetData>
  <mergeCells count="6">
    <mergeCell ref="B23:C23"/>
    <mergeCell ref="B4:E4"/>
    <mergeCell ref="C5:D5"/>
    <mergeCell ref="C9:D9"/>
    <mergeCell ref="B10:D10"/>
    <mergeCell ref="B20:C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C66EC-84D1-47CD-A7D3-97AAE7F3D5D5}">
  <sheetPr>
    <pageSetUpPr fitToPage="1"/>
  </sheetPr>
  <dimension ref="A1:R377"/>
  <sheetViews>
    <sheetView showZeros="0" workbookViewId="0">
      <selection activeCell="G18" sqref="G18:K18"/>
    </sheetView>
  </sheetViews>
  <sheetFormatPr defaultColWidth="9.140625" defaultRowHeight="12.75"/>
  <cols>
    <col min="1" max="4" width="2" style="29" customWidth="1"/>
    <col min="5" max="5" width="2.140625" style="29" customWidth="1"/>
    <col min="6" max="6" width="3.5703125" style="156" customWidth="1"/>
    <col min="7" max="7" width="34.28515625" style="29" customWidth="1"/>
    <col min="8" max="8" width="4.7109375" style="29" customWidth="1"/>
    <col min="9" max="12" width="12.85546875" style="29" customWidth="1"/>
    <col min="13" max="13" width="0.140625" style="29" hidden="1" customWidth="1"/>
    <col min="14" max="14" width="6.140625" style="29" hidden="1" customWidth="1"/>
    <col min="15" max="15" width="8.85546875" style="29" hidden="1" customWidth="1"/>
    <col min="16" max="16" width="9.140625" style="29"/>
    <col min="17" max="17" width="6.140625" style="29" customWidth="1"/>
    <col min="18" max="18" width="9.140625" style="29"/>
  </cols>
  <sheetData>
    <row r="1" spans="1:17" ht="24.75" customHeight="1">
      <c r="G1" s="1"/>
      <c r="H1" s="4"/>
      <c r="I1" s="21"/>
      <c r="J1" s="480" t="s">
        <v>0</v>
      </c>
      <c r="K1" s="480"/>
      <c r="L1" s="480"/>
      <c r="M1" s="3"/>
      <c r="N1" s="36"/>
      <c r="O1" s="36"/>
      <c r="P1" s="36"/>
      <c r="Q1" s="36"/>
    </row>
    <row r="2" spans="1:17" ht="13.5" customHeight="1">
      <c r="H2" s="4"/>
      <c r="I2" s="22"/>
      <c r="J2" s="481" t="s">
        <v>1</v>
      </c>
      <c r="K2" s="481"/>
      <c r="L2" s="481"/>
      <c r="M2" s="3"/>
      <c r="N2" s="36"/>
      <c r="O2" s="36"/>
      <c r="P2" s="36"/>
      <c r="Q2" s="28"/>
    </row>
    <row r="3" spans="1:17" ht="5.25" customHeight="1">
      <c r="H3" s="26"/>
      <c r="I3" s="36"/>
      <c r="J3" s="36"/>
      <c r="K3" s="27"/>
      <c r="L3" s="27"/>
      <c r="M3" s="3"/>
      <c r="N3" s="36"/>
      <c r="O3" s="36"/>
      <c r="P3" s="36"/>
      <c r="Q3" s="28"/>
    </row>
    <row r="4" spans="1:17" ht="6" customHeight="1">
      <c r="G4" s="6" t="s">
        <v>2</v>
      </c>
      <c r="H4" s="4"/>
      <c r="J4" s="27"/>
      <c r="K4" s="27"/>
      <c r="L4" s="27"/>
      <c r="M4" s="3"/>
      <c r="N4" s="36"/>
      <c r="O4" s="36"/>
      <c r="P4" s="36"/>
      <c r="Q4" s="28"/>
    </row>
    <row r="5" spans="1:17" ht="5.25" customHeight="1">
      <c r="H5" s="4"/>
      <c r="J5" s="27"/>
      <c r="K5" s="27"/>
      <c r="L5" s="27"/>
      <c r="M5" s="3"/>
      <c r="N5" s="36"/>
      <c r="O5" s="36"/>
      <c r="P5" s="36"/>
      <c r="Q5" s="28"/>
    </row>
    <row r="6" spans="1:17" ht="3.75" customHeight="1">
      <c r="H6" s="4"/>
      <c r="J6" s="30"/>
      <c r="K6" s="27"/>
      <c r="L6" s="27"/>
      <c r="M6" s="3"/>
      <c r="N6" s="36"/>
      <c r="O6" s="36"/>
      <c r="P6" s="36"/>
    </row>
    <row r="7" spans="1:17" ht="36.75" customHeight="1">
      <c r="A7" s="482" t="s">
        <v>3</v>
      </c>
      <c r="B7" s="482"/>
      <c r="C7" s="482"/>
      <c r="D7" s="482"/>
      <c r="E7" s="482"/>
      <c r="F7" s="482"/>
      <c r="G7" s="482"/>
      <c r="H7" s="482"/>
      <c r="I7" s="482"/>
      <c r="J7" s="482"/>
      <c r="K7" s="482"/>
      <c r="L7" s="482"/>
      <c r="M7" s="31"/>
      <c r="N7" s="31"/>
      <c r="O7" s="31"/>
      <c r="P7" s="31"/>
      <c r="Q7" s="31"/>
    </row>
    <row r="8" spans="1:17" ht="12" customHeight="1">
      <c r="G8" s="31"/>
      <c r="H8" s="32"/>
      <c r="I8" s="32"/>
      <c r="J8" s="33"/>
      <c r="K8" s="33"/>
      <c r="L8" s="17"/>
      <c r="M8" s="3"/>
    </row>
    <row r="9" spans="1:17" ht="18" customHeight="1">
      <c r="A9" s="483" t="s">
        <v>4</v>
      </c>
      <c r="B9" s="483"/>
      <c r="C9" s="483"/>
      <c r="D9" s="483"/>
      <c r="E9" s="483"/>
      <c r="F9" s="483"/>
      <c r="G9" s="483"/>
      <c r="H9" s="483"/>
      <c r="I9" s="483"/>
      <c r="J9" s="483"/>
      <c r="K9" s="483"/>
      <c r="L9" s="483"/>
      <c r="M9" s="3"/>
    </row>
    <row r="10" spans="1:17" ht="18.75" customHeight="1">
      <c r="A10" s="485" t="s">
        <v>5</v>
      </c>
      <c r="B10" s="486"/>
      <c r="C10" s="486"/>
      <c r="D10" s="486"/>
      <c r="E10" s="486"/>
      <c r="F10" s="486"/>
      <c r="G10" s="486"/>
      <c r="H10" s="486"/>
      <c r="I10" s="486"/>
      <c r="J10" s="486"/>
      <c r="K10" s="486"/>
      <c r="L10" s="486"/>
      <c r="M10" s="3"/>
    </row>
    <row r="11" spans="1:17" ht="7.5" customHeight="1">
      <c r="A11" s="34"/>
      <c r="B11" s="36"/>
      <c r="C11" s="36"/>
      <c r="D11" s="36"/>
      <c r="E11" s="36"/>
      <c r="F11" s="36"/>
      <c r="G11" s="36"/>
      <c r="H11" s="36"/>
      <c r="I11" s="36"/>
      <c r="J11" s="36"/>
      <c r="K11" s="36"/>
      <c r="L11" s="36"/>
      <c r="M11" s="3"/>
    </row>
    <row r="12" spans="1:17" ht="14.25" customHeight="1">
      <c r="A12" s="34"/>
      <c r="B12" s="36"/>
      <c r="C12" s="36"/>
      <c r="D12" s="36"/>
      <c r="E12" s="36"/>
      <c r="F12" s="36"/>
      <c r="G12" s="487" t="s">
        <v>6</v>
      </c>
      <c r="H12" s="487"/>
      <c r="I12" s="487"/>
      <c r="J12" s="487"/>
      <c r="K12" s="487"/>
      <c r="L12" s="36"/>
      <c r="M12" s="3"/>
    </row>
    <row r="13" spans="1:17" ht="16.5" customHeight="1">
      <c r="A13" s="488" t="s">
        <v>7</v>
      </c>
      <c r="B13" s="488"/>
      <c r="C13" s="488"/>
      <c r="D13" s="488"/>
      <c r="E13" s="488"/>
      <c r="F13" s="488"/>
      <c r="G13" s="488"/>
      <c r="H13" s="488"/>
      <c r="I13" s="488"/>
      <c r="J13" s="488"/>
      <c r="K13" s="488"/>
      <c r="L13" s="488"/>
      <c r="M13" s="3"/>
      <c r="P13" s="29" t="s">
        <v>8</v>
      </c>
    </row>
    <row r="14" spans="1:17" ht="15.75" customHeight="1">
      <c r="G14" s="489" t="s">
        <v>9</v>
      </c>
      <c r="H14" s="489"/>
      <c r="I14" s="489"/>
      <c r="J14" s="489"/>
      <c r="K14" s="489"/>
      <c r="M14" s="3"/>
    </row>
    <row r="15" spans="1:17" ht="12" customHeight="1">
      <c r="G15" s="490" t="s">
        <v>10</v>
      </c>
      <c r="H15" s="490"/>
      <c r="I15" s="490"/>
      <c r="J15" s="490"/>
      <c r="K15" s="490"/>
    </row>
    <row r="16" spans="1:17" ht="12" customHeight="1">
      <c r="B16" s="488" t="s">
        <v>11</v>
      </c>
      <c r="C16" s="488"/>
      <c r="D16" s="488"/>
      <c r="E16" s="488"/>
      <c r="F16" s="488"/>
      <c r="G16" s="488"/>
      <c r="H16" s="488"/>
      <c r="I16" s="488"/>
      <c r="J16" s="488"/>
      <c r="K16" s="488"/>
      <c r="L16" s="488"/>
    </row>
    <row r="17" spans="1:13" ht="12" customHeight="1"/>
    <row r="18" spans="1:13" ht="12.75" customHeight="1">
      <c r="G18" s="489" t="s">
        <v>495</v>
      </c>
      <c r="H18" s="489"/>
      <c r="I18" s="489"/>
      <c r="J18" s="489"/>
      <c r="K18" s="489"/>
    </row>
    <row r="19" spans="1:13" ht="11.25" customHeight="1">
      <c r="G19" s="486" t="s">
        <v>12</v>
      </c>
      <c r="H19" s="486"/>
      <c r="I19" s="486"/>
      <c r="J19" s="486"/>
      <c r="K19" s="486"/>
    </row>
    <row r="20" spans="1:13" ht="11.25" customHeight="1">
      <c r="G20" s="36"/>
      <c r="H20" s="36"/>
      <c r="I20" s="36"/>
      <c r="J20" s="36"/>
      <c r="K20" s="36"/>
    </row>
    <row r="21" spans="1:13">
      <c r="E21" s="491" t="s">
        <v>235</v>
      </c>
      <c r="F21" s="491"/>
      <c r="G21" s="491"/>
      <c r="H21" s="491"/>
      <c r="I21" s="491"/>
      <c r="J21" s="491"/>
      <c r="K21" s="491"/>
    </row>
    <row r="22" spans="1:13" ht="12" customHeight="1">
      <c r="A22" s="492" t="s">
        <v>13</v>
      </c>
      <c r="B22" s="492"/>
      <c r="C22" s="492"/>
      <c r="D22" s="492"/>
      <c r="E22" s="492"/>
      <c r="F22" s="492"/>
      <c r="G22" s="492"/>
      <c r="H22" s="492"/>
      <c r="I22" s="492"/>
      <c r="J22" s="492"/>
      <c r="K22" s="492"/>
      <c r="L22" s="492"/>
      <c r="M22" s="37"/>
    </row>
    <row r="23" spans="1:13" ht="12" customHeight="1">
      <c r="F23" s="29"/>
      <c r="J23" s="8"/>
      <c r="K23" s="17"/>
      <c r="L23" s="9" t="s">
        <v>14</v>
      </c>
      <c r="M23" s="37"/>
    </row>
    <row r="24" spans="1:13" ht="11.25" customHeight="1">
      <c r="F24" s="29"/>
      <c r="J24" s="38" t="s">
        <v>15</v>
      </c>
      <c r="K24" s="26"/>
      <c r="L24" s="39"/>
      <c r="M24" s="37"/>
    </row>
    <row r="25" spans="1:13" ht="12" customHeight="1">
      <c r="E25" s="36"/>
      <c r="F25" s="40"/>
      <c r="I25" s="41"/>
      <c r="J25" s="41"/>
      <c r="K25" s="42" t="s">
        <v>16</v>
      </c>
      <c r="L25" s="39"/>
      <c r="M25" s="37"/>
    </row>
    <row r="26" spans="1:13" ht="12.75" customHeight="1">
      <c r="A26" s="493" t="s">
        <v>8</v>
      </c>
      <c r="B26" s="493"/>
      <c r="C26" s="493"/>
      <c r="D26" s="493"/>
      <c r="E26" s="493"/>
      <c r="F26" s="493"/>
      <c r="G26" s="493"/>
      <c r="H26" s="493"/>
      <c r="I26" s="493"/>
      <c r="K26" s="42" t="s">
        <v>17</v>
      </c>
      <c r="L26" s="43" t="s">
        <v>18</v>
      </c>
      <c r="M26" s="37"/>
    </row>
    <row r="27" spans="1:13" ht="12" customHeight="1">
      <c r="A27" s="493" t="s">
        <v>233</v>
      </c>
      <c r="B27" s="493"/>
      <c r="C27" s="493"/>
      <c r="D27" s="493"/>
      <c r="E27" s="493"/>
      <c r="F27" s="493"/>
      <c r="G27" s="493"/>
      <c r="H27" s="493"/>
      <c r="I27" s="493"/>
      <c r="J27" s="50" t="s">
        <v>19</v>
      </c>
      <c r="K27" s="45" t="s">
        <v>31</v>
      </c>
      <c r="L27" s="39"/>
      <c r="M27" s="37"/>
    </row>
    <row r="28" spans="1:13" ht="12.75" customHeight="1">
      <c r="F28" s="29"/>
      <c r="G28" s="46" t="s">
        <v>20</v>
      </c>
      <c r="H28" s="144" t="s">
        <v>241</v>
      </c>
      <c r="I28" s="145"/>
      <c r="J28" s="49"/>
      <c r="K28" s="39"/>
      <c r="L28" s="39"/>
      <c r="M28" s="37"/>
    </row>
    <row r="29" spans="1:13" ht="13.5" customHeight="1">
      <c r="F29" s="29"/>
      <c r="G29" s="484" t="s">
        <v>21</v>
      </c>
      <c r="H29" s="484"/>
      <c r="I29" s="51" t="s">
        <v>231</v>
      </c>
      <c r="J29" s="52" t="s">
        <v>230</v>
      </c>
      <c r="K29" s="53" t="s">
        <v>229</v>
      </c>
      <c r="L29" s="53" t="s">
        <v>229</v>
      </c>
      <c r="M29" s="37"/>
    </row>
    <row r="30" spans="1:13" ht="14.25" customHeight="1">
      <c r="A30" s="54" t="s">
        <v>240</v>
      </c>
      <c r="B30" s="54"/>
      <c r="C30" s="54"/>
      <c r="D30" s="54"/>
      <c r="E30" s="54"/>
      <c r="F30" s="55"/>
      <c r="G30" s="56"/>
      <c r="I30" s="56"/>
      <c r="J30" s="56"/>
      <c r="K30" s="56"/>
      <c r="L30" s="57" t="s">
        <v>22</v>
      </c>
      <c r="M30" s="58"/>
    </row>
    <row r="31" spans="1:13" ht="24" customHeight="1">
      <c r="A31" s="499" t="s">
        <v>23</v>
      </c>
      <c r="B31" s="500"/>
      <c r="C31" s="500"/>
      <c r="D31" s="500"/>
      <c r="E31" s="500"/>
      <c r="F31" s="500"/>
      <c r="G31" s="503" t="s">
        <v>24</v>
      </c>
      <c r="H31" s="505" t="s">
        <v>25</v>
      </c>
      <c r="I31" s="507" t="s">
        <v>26</v>
      </c>
      <c r="J31" s="508"/>
      <c r="K31" s="509" t="s">
        <v>27</v>
      </c>
      <c r="L31" s="511" t="s">
        <v>28</v>
      </c>
      <c r="M31" s="58"/>
    </row>
    <row r="32" spans="1:13" ht="46.5" customHeight="1">
      <c r="A32" s="501"/>
      <c r="B32" s="502"/>
      <c r="C32" s="502"/>
      <c r="D32" s="502"/>
      <c r="E32" s="502"/>
      <c r="F32" s="502"/>
      <c r="G32" s="504"/>
      <c r="H32" s="506"/>
      <c r="I32" s="59" t="s">
        <v>29</v>
      </c>
      <c r="J32" s="60" t="s">
        <v>30</v>
      </c>
      <c r="K32" s="510"/>
      <c r="L32" s="512"/>
    </row>
    <row r="33" spans="1:18" ht="11.25" customHeight="1">
      <c r="A33" s="494" t="s">
        <v>31</v>
      </c>
      <c r="B33" s="495"/>
      <c r="C33" s="495"/>
      <c r="D33" s="495"/>
      <c r="E33" s="495"/>
      <c r="F33" s="496"/>
      <c r="G33" s="10">
        <v>2</v>
      </c>
      <c r="H33" s="11">
        <v>3</v>
      </c>
      <c r="I33" s="12" t="s">
        <v>32</v>
      </c>
      <c r="J33" s="13" t="s">
        <v>33</v>
      </c>
      <c r="K33" s="14">
        <v>6</v>
      </c>
      <c r="L33" s="14">
        <v>7</v>
      </c>
    </row>
    <row r="34" spans="1:18" s="67" customFormat="1" ht="14.25" customHeight="1">
      <c r="A34" s="61">
        <v>2</v>
      </c>
      <c r="B34" s="61"/>
      <c r="C34" s="62"/>
      <c r="D34" s="63"/>
      <c r="E34" s="61"/>
      <c r="F34" s="64"/>
      <c r="G34" s="63" t="s">
        <v>34</v>
      </c>
      <c r="H34" s="10">
        <v>1</v>
      </c>
      <c r="I34" s="65">
        <f>SUM(I35+I46+I66+I87+I94+I114+I140+I159+I169)</f>
        <v>380900</v>
      </c>
      <c r="J34" s="65">
        <f>SUM(J35+J46+J66+J87+J94+J114+J140+J159+J169)</f>
        <v>380900</v>
      </c>
      <c r="K34" s="66">
        <f>SUM(K35+K46+K66+K87+K94+K114+K140+K159+K169)</f>
        <v>379172.39</v>
      </c>
      <c r="L34" s="65">
        <f>SUM(L35+L46+L66+L87+L94+L114+L140+L159+L169)</f>
        <v>379172.39</v>
      </c>
    </row>
    <row r="35" spans="1:18" ht="16.5" customHeight="1">
      <c r="A35" s="61">
        <v>2</v>
      </c>
      <c r="B35" s="68">
        <v>1</v>
      </c>
      <c r="C35" s="69"/>
      <c r="D35" s="70"/>
      <c r="E35" s="71"/>
      <c r="F35" s="72"/>
      <c r="G35" s="73" t="s">
        <v>35</v>
      </c>
      <c r="H35" s="10">
        <v>2</v>
      </c>
      <c r="I35" s="65">
        <f>SUM(I36+I42)</f>
        <v>339070</v>
      </c>
      <c r="J35" s="65">
        <f>SUM(J36+J42)</f>
        <v>339070</v>
      </c>
      <c r="K35" s="74">
        <f>SUM(K36+K42)</f>
        <v>339070</v>
      </c>
      <c r="L35" s="75">
        <f>SUM(L36+L42)</f>
        <v>339070</v>
      </c>
      <c r="M35"/>
    </row>
    <row r="36" spans="1:18" ht="14.25" customHeight="1">
      <c r="A36" s="76">
        <v>2</v>
      </c>
      <c r="B36" s="76">
        <v>1</v>
      </c>
      <c r="C36" s="77">
        <v>1</v>
      </c>
      <c r="D36" s="78"/>
      <c r="E36" s="76"/>
      <c r="F36" s="79"/>
      <c r="G36" s="78" t="s">
        <v>36</v>
      </c>
      <c r="H36" s="10">
        <v>3</v>
      </c>
      <c r="I36" s="65">
        <f>SUM(I37)</f>
        <v>333890</v>
      </c>
      <c r="J36" s="65">
        <f>SUM(J37)</f>
        <v>333890</v>
      </c>
      <c r="K36" s="66">
        <f>SUM(K37)</f>
        <v>333890</v>
      </c>
      <c r="L36" s="65">
        <f>SUM(L37)</f>
        <v>333890</v>
      </c>
      <c r="M36"/>
    </row>
    <row r="37" spans="1:18" ht="13.5" customHeight="1">
      <c r="A37" s="80">
        <v>2</v>
      </c>
      <c r="B37" s="76">
        <v>1</v>
      </c>
      <c r="C37" s="77">
        <v>1</v>
      </c>
      <c r="D37" s="78">
        <v>1</v>
      </c>
      <c r="E37" s="76"/>
      <c r="F37" s="79"/>
      <c r="G37" s="78" t="s">
        <v>36</v>
      </c>
      <c r="H37" s="10">
        <v>4</v>
      </c>
      <c r="I37" s="65">
        <f>SUM(I38+I40)</f>
        <v>333890</v>
      </c>
      <c r="J37" s="65">
        <f>SUM(J38+J40)</f>
        <v>333890</v>
      </c>
      <c r="K37" s="65">
        <f>SUM(K38+K40)</f>
        <v>333890</v>
      </c>
      <c r="L37" s="65">
        <f>SUM(L38+L40)</f>
        <v>333890</v>
      </c>
      <c r="M37"/>
      <c r="Q37" s="15"/>
    </row>
    <row r="38" spans="1:18" ht="14.25" customHeight="1">
      <c r="A38" s="80">
        <v>2</v>
      </c>
      <c r="B38" s="76">
        <v>1</v>
      </c>
      <c r="C38" s="77">
        <v>1</v>
      </c>
      <c r="D38" s="78">
        <v>1</v>
      </c>
      <c r="E38" s="76">
        <v>1</v>
      </c>
      <c r="F38" s="79"/>
      <c r="G38" s="78" t="s">
        <v>37</v>
      </c>
      <c r="H38" s="10">
        <v>5</v>
      </c>
      <c r="I38" s="66">
        <f>SUM(I39)</f>
        <v>333890</v>
      </c>
      <c r="J38" s="66">
        <f>SUM(J39)</f>
        <v>333890</v>
      </c>
      <c r="K38" s="66">
        <f>SUM(K39)</f>
        <v>333890</v>
      </c>
      <c r="L38" s="66">
        <f>SUM(L39)</f>
        <v>333890</v>
      </c>
      <c r="M38"/>
      <c r="Q38" s="15"/>
    </row>
    <row r="39" spans="1:18" ht="14.25" customHeight="1">
      <c r="A39" s="80">
        <v>2</v>
      </c>
      <c r="B39" s="76">
        <v>1</v>
      </c>
      <c r="C39" s="77">
        <v>1</v>
      </c>
      <c r="D39" s="78">
        <v>1</v>
      </c>
      <c r="E39" s="76">
        <v>1</v>
      </c>
      <c r="F39" s="79">
        <v>1</v>
      </c>
      <c r="G39" s="78" t="s">
        <v>37</v>
      </c>
      <c r="H39" s="10">
        <v>6</v>
      </c>
      <c r="I39" s="81">
        <v>333890</v>
      </c>
      <c r="J39" s="82">
        <v>333890</v>
      </c>
      <c r="K39" s="82">
        <v>333890</v>
      </c>
      <c r="L39" s="82">
        <v>333890</v>
      </c>
      <c r="M39"/>
      <c r="Q39" s="15"/>
    </row>
    <row r="40" spans="1:18" ht="12.75" hidden="1" customHeight="1">
      <c r="A40" s="80">
        <v>2</v>
      </c>
      <c r="B40" s="76">
        <v>1</v>
      </c>
      <c r="C40" s="77">
        <v>1</v>
      </c>
      <c r="D40" s="78">
        <v>1</v>
      </c>
      <c r="E40" s="76">
        <v>2</v>
      </c>
      <c r="F40" s="79"/>
      <c r="G40" s="78" t="s">
        <v>38</v>
      </c>
      <c r="H40" s="10">
        <v>7</v>
      </c>
      <c r="I40" s="66">
        <f>I41</f>
        <v>0</v>
      </c>
      <c r="J40" s="66">
        <f>J41</f>
        <v>0</v>
      </c>
      <c r="K40" s="66">
        <f>K41</f>
        <v>0</v>
      </c>
      <c r="L40" s="66">
        <f>L41</f>
        <v>0</v>
      </c>
      <c r="M40"/>
      <c r="Q40" s="15"/>
    </row>
    <row r="41" spans="1:18" ht="12.75" hidden="1" customHeight="1">
      <c r="A41" s="80">
        <v>2</v>
      </c>
      <c r="B41" s="76">
        <v>1</v>
      </c>
      <c r="C41" s="77">
        <v>1</v>
      </c>
      <c r="D41" s="78">
        <v>1</v>
      </c>
      <c r="E41" s="76">
        <v>2</v>
      </c>
      <c r="F41" s="79">
        <v>1</v>
      </c>
      <c r="G41" s="78" t="s">
        <v>38</v>
      </c>
      <c r="H41" s="10">
        <v>8</v>
      </c>
      <c r="I41" s="82">
        <v>0</v>
      </c>
      <c r="J41" s="83">
        <v>0</v>
      </c>
      <c r="K41" s="82">
        <v>0</v>
      </c>
      <c r="L41" s="83">
        <v>0</v>
      </c>
      <c r="M41"/>
      <c r="Q41" s="15"/>
    </row>
    <row r="42" spans="1:18" ht="13.5" customHeight="1">
      <c r="A42" s="80">
        <v>2</v>
      </c>
      <c r="B42" s="76">
        <v>1</v>
      </c>
      <c r="C42" s="77">
        <v>2</v>
      </c>
      <c r="D42" s="78"/>
      <c r="E42" s="76"/>
      <c r="F42" s="79"/>
      <c r="G42" s="78" t="s">
        <v>39</v>
      </c>
      <c r="H42" s="10">
        <v>9</v>
      </c>
      <c r="I42" s="66">
        <f t="shared" ref="I42:L44" si="0">I43</f>
        <v>5180</v>
      </c>
      <c r="J42" s="65">
        <f t="shared" si="0"/>
        <v>5180</v>
      </c>
      <c r="K42" s="66">
        <f t="shared" si="0"/>
        <v>5180</v>
      </c>
      <c r="L42" s="65">
        <f t="shared" si="0"/>
        <v>5180</v>
      </c>
      <c r="M42"/>
      <c r="Q42" s="15"/>
    </row>
    <row r="43" spans="1:18">
      <c r="A43" s="80">
        <v>2</v>
      </c>
      <c r="B43" s="76">
        <v>1</v>
      </c>
      <c r="C43" s="77">
        <v>2</v>
      </c>
      <c r="D43" s="78">
        <v>1</v>
      </c>
      <c r="E43" s="76"/>
      <c r="F43" s="79"/>
      <c r="G43" s="78" t="s">
        <v>39</v>
      </c>
      <c r="H43" s="10">
        <v>10</v>
      </c>
      <c r="I43" s="66">
        <f t="shared" si="0"/>
        <v>5180</v>
      </c>
      <c r="J43" s="65">
        <f t="shared" si="0"/>
        <v>5180</v>
      </c>
      <c r="K43" s="65">
        <f t="shared" si="0"/>
        <v>5180</v>
      </c>
      <c r="L43" s="65">
        <f t="shared" si="0"/>
        <v>5180</v>
      </c>
    </row>
    <row r="44" spans="1:18" ht="13.5" customHeight="1">
      <c r="A44" s="80">
        <v>2</v>
      </c>
      <c r="B44" s="76">
        <v>1</v>
      </c>
      <c r="C44" s="77">
        <v>2</v>
      </c>
      <c r="D44" s="78">
        <v>1</v>
      </c>
      <c r="E44" s="76">
        <v>1</v>
      </c>
      <c r="F44" s="79"/>
      <c r="G44" s="78" t="s">
        <v>39</v>
      </c>
      <c r="H44" s="10">
        <v>11</v>
      </c>
      <c r="I44" s="65">
        <f t="shared" si="0"/>
        <v>5180</v>
      </c>
      <c r="J44" s="65">
        <f t="shared" si="0"/>
        <v>5180</v>
      </c>
      <c r="K44" s="65">
        <f t="shared" si="0"/>
        <v>5180</v>
      </c>
      <c r="L44" s="65">
        <f t="shared" si="0"/>
        <v>5180</v>
      </c>
      <c r="M44"/>
      <c r="Q44" s="15"/>
    </row>
    <row r="45" spans="1:18" ht="14.25" customHeight="1">
      <c r="A45" s="80">
        <v>2</v>
      </c>
      <c r="B45" s="76">
        <v>1</v>
      </c>
      <c r="C45" s="77">
        <v>2</v>
      </c>
      <c r="D45" s="78">
        <v>1</v>
      </c>
      <c r="E45" s="76">
        <v>1</v>
      </c>
      <c r="F45" s="79">
        <v>1</v>
      </c>
      <c r="G45" s="78" t="s">
        <v>39</v>
      </c>
      <c r="H45" s="10">
        <v>12</v>
      </c>
      <c r="I45" s="83">
        <v>5180</v>
      </c>
      <c r="J45" s="82">
        <v>5180</v>
      </c>
      <c r="K45" s="82">
        <v>5180</v>
      </c>
      <c r="L45" s="82">
        <v>5180</v>
      </c>
      <c r="M45"/>
      <c r="Q45" s="15"/>
    </row>
    <row r="46" spans="1:18" ht="26.25" customHeight="1">
      <c r="A46" s="84">
        <v>2</v>
      </c>
      <c r="B46" s="85">
        <v>2</v>
      </c>
      <c r="C46" s="69"/>
      <c r="D46" s="70"/>
      <c r="E46" s="71"/>
      <c r="F46" s="72"/>
      <c r="G46" s="73" t="s">
        <v>40</v>
      </c>
      <c r="H46" s="10">
        <v>13</v>
      </c>
      <c r="I46" s="86">
        <f t="shared" ref="I46:L48" si="1">I47</f>
        <v>35990</v>
      </c>
      <c r="J46" s="87">
        <f t="shared" si="1"/>
        <v>35990</v>
      </c>
      <c r="K46" s="86">
        <f t="shared" si="1"/>
        <v>34262.39</v>
      </c>
      <c r="L46" s="86">
        <f t="shared" si="1"/>
        <v>34262.39</v>
      </c>
      <c r="M46"/>
    </row>
    <row r="47" spans="1:18" ht="27" customHeight="1">
      <c r="A47" s="80">
        <v>2</v>
      </c>
      <c r="B47" s="76">
        <v>2</v>
      </c>
      <c r="C47" s="77">
        <v>1</v>
      </c>
      <c r="D47" s="78"/>
      <c r="E47" s="76"/>
      <c r="F47" s="79"/>
      <c r="G47" s="70" t="s">
        <v>40</v>
      </c>
      <c r="H47" s="10">
        <v>14</v>
      </c>
      <c r="I47" s="65">
        <f t="shared" si="1"/>
        <v>35990</v>
      </c>
      <c r="J47" s="66">
        <f t="shared" si="1"/>
        <v>35990</v>
      </c>
      <c r="K47" s="65">
        <f t="shared" si="1"/>
        <v>34262.39</v>
      </c>
      <c r="L47" s="66">
        <f t="shared" si="1"/>
        <v>34262.39</v>
      </c>
      <c r="M47"/>
      <c r="R47" s="15"/>
    </row>
    <row r="48" spans="1:18" ht="15.75" customHeight="1">
      <c r="A48" s="80">
        <v>2</v>
      </c>
      <c r="B48" s="76">
        <v>2</v>
      </c>
      <c r="C48" s="77">
        <v>1</v>
      </c>
      <c r="D48" s="78">
        <v>1</v>
      </c>
      <c r="E48" s="76"/>
      <c r="F48" s="79"/>
      <c r="G48" s="70" t="s">
        <v>40</v>
      </c>
      <c r="H48" s="10">
        <v>15</v>
      </c>
      <c r="I48" s="65">
        <f t="shared" si="1"/>
        <v>35990</v>
      </c>
      <c r="J48" s="66">
        <f t="shared" si="1"/>
        <v>35990</v>
      </c>
      <c r="K48" s="75">
        <f t="shared" si="1"/>
        <v>34262.39</v>
      </c>
      <c r="L48" s="75">
        <f t="shared" si="1"/>
        <v>34262.39</v>
      </c>
      <c r="M48"/>
      <c r="Q48" s="15"/>
    </row>
    <row r="49" spans="1:17" ht="24.75" customHeight="1">
      <c r="A49" s="88">
        <v>2</v>
      </c>
      <c r="B49" s="89">
        <v>2</v>
      </c>
      <c r="C49" s="90">
        <v>1</v>
      </c>
      <c r="D49" s="91">
        <v>1</v>
      </c>
      <c r="E49" s="89">
        <v>1</v>
      </c>
      <c r="F49" s="92"/>
      <c r="G49" s="70" t="s">
        <v>40</v>
      </c>
      <c r="H49" s="10">
        <v>16</v>
      </c>
      <c r="I49" s="93">
        <f>SUM(I50:I65)</f>
        <v>35990</v>
      </c>
      <c r="J49" s="93">
        <f>SUM(J50:J65)</f>
        <v>35990</v>
      </c>
      <c r="K49" s="94">
        <f>SUM(K50:K65)</f>
        <v>34262.39</v>
      </c>
      <c r="L49" s="94">
        <f>SUM(L50:L65)</f>
        <v>34262.39</v>
      </c>
      <c r="M49"/>
      <c r="Q49" s="15"/>
    </row>
    <row r="50" spans="1:17" ht="15.75" hidden="1" customHeight="1">
      <c r="A50" s="80">
        <v>2</v>
      </c>
      <c r="B50" s="76">
        <v>2</v>
      </c>
      <c r="C50" s="77">
        <v>1</v>
      </c>
      <c r="D50" s="78">
        <v>1</v>
      </c>
      <c r="E50" s="76">
        <v>1</v>
      </c>
      <c r="F50" s="95">
        <v>1</v>
      </c>
      <c r="G50" s="78" t="s">
        <v>41</v>
      </c>
      <c r="H50" s="10">
        <v>17</v>
      </c>
      <c r="I50" s="82">
        <v>0</v>
      </c>
      <c r="J50" s="82">
        <v>0</v>
      </c>
      <c r="K50" s="82">
        <v>0</v>
      </c>
      <c r="L50" s="82">
        <v>0</v>
      </c>
      <c r="M50"/>
      <c r="Q50" s="15"/>
    </row>
    <row r="51" spans="1:17" ht="26.25" customHeight="1">
      <c r="A51" s="80">
        <v>2</v>
      </c>
      <c r="B51" s="76">
        <v>2</v>
      </c>
      <c r="C51" s="77">
        <v>1</v>
      </c>
      <c r="D51" s="78">
        <v>1</v>
      </c>
      <c r="E51" s="76">
        <v>1</v>
      </c>
      <c r="F51" s="79">
        <v>2</v>
      </c>
      <c r="G51" s="78" t="s">
        <v>42</v>
      </c>
      <c r="H51" s="10">
        <v>18</v>
      </c>
      <c r="I51" s="82">
        <v>311</v>
      </c>
      <c r="J51" s="82">
        <v>311</v>
      </c>
      <c r="K51" s="82">
        <v>310.82</v>
      </c>
      <c r="L51" s="82">
        <v>310.82</v>
      </c>
      <c r="M51"/>
      <c r="Q51" s="15"/>
    </row>
    <row r="52" spans="1:17" ht="26.25" customHeight="1">
      <c r="A52" s="80">
        <v>2</v>
      </c>
      <c r="B52" s="76">
        <v>2</v>
      </c>
      <c r="C52" s="77">
        <v>1</v>
      </c>
      <c r="D52" s="78">
        <v>1</v>
      </c>
      <c r="E52" s="76">
        <v>1</v>
      </c>
      <c r="F52" s="79">
        <v>5</v>
      </c>
      <c r="G52" s="78" t="s">
        <v>43</v>
      </c>
      <c r="H52" s="10">
        <v>19</v>
      </c>
      <c r="I52" s="82">
        <v>1700</v>
      </c>
      <c r="J52" s="82">
        <v>1700</v>
      </c>
      <c r="K52" s="82">
        <v>1700</v>
      </c>
      <c r="L52" s="82">
        <v>1700</v>
      </c>
      <c r="M52"/>
      <c r="Q52" s="15"/>
    </row>
    <row r="53" spans="1:17" ht="27" hidden="1" customHeight="1">
      <c r="A53" s="80">
        <v>2</v>
      </c>
      <c r="B53" s="76">
        <v>2</v>
      </c>
      <c r="C53" s="77">
        <v>1</v>
      </c>
      <c r="D53" s="78">
        <v>1</v>
      </c>
      <c r="E53" s="76">
        <v>1</v>
      </c>
      <c r="F53" s="79">
        <v>6</v>
      </c>
      <c r="G53" s="78" t="s">
        <v>44</v>
      </c>
      <c r="H53" s="10">
        <v>20</v>
      </c>
      <c r="I53" s="82">
        <v>0</v>
      </c>
      <c r="J53" s="82">
        <v>0</v>
      </c>
      <c r="K53" s="82">
        <v>0</v>
      </c>
      <c r="L53" s="82">
        <v>0</v>
      </c>
      <c r="M53"/>
      <c r="Q53" s="15"/>
    </row>
    <row r="54" spans="1:17" ht="26.25" hidden="1" customHeight="1">
      <c r="A54" s="96">
        <v>2</v>
      </c>
      <c r="B54" s="71">
        <v>2</v>
      </c>
      <c r="C54" s="69">
        <v>1</v>
      </c>
      <c r="D54" s="70">
        <v>1</v>
      </c>
      <c r="E54" s="71">
        <v>1</v>
      </c>
      <c r="F54" s="72">
        <v>7</v>
      </c>
      <c r="G54" s="70" t="s">
        <v>45</v>
      </c>
      <c r="H54" s="10">
        <v>21</v>
      </c>
      <c r="I54" s="82">
        <v>0</v>
      </c>
      <c r="J54" s="82">
        <v>0</v>
      </c>
      <c r="K54" s="82">
        <v>0</v>
      </c>
      <c r="L54" s="82">
        <v>0</v>
      </c>
      <c r="M54"/>
      <c r="Q54" s="15"/>
    </row>
    <row r="55" spans="1:17" ht="12" customHeight="1">
      <c r="A55" s="80">
        <v>2</v>
      </c>
      <c r="B55" s="76">
        <v>2</v>
      </c>
      <c r="C55" s="77">
        <v>1</v>
      </c>
      <c r="D55" s="78">
        <v>1</v>
      </c>
      <c r="E55" s="76">
        <v>1</v>
      </c>
      <c r="F55" s="79">
        <v>11</v>
      </c>
      <c r="G55" s="78" t="s">
        <v>46</v>
      </c>
      <c r="H55" s="10">
        <v>22</v>
      </c>
      <c r="I55" s="83">
        <v>684</v>
      </c>
      <c r="J55" s="82">
        <v>684</v>
      </c>
      <c r="K55" s="82">
        <v>683.43</v>
      </c>
      <c r="L55" s="82">
        <v>683.43</v>
      </c>
      <c r="M55"/>
      <c r="Q55" s="15"/>
    </row>
    <row r="56" spans="1:17" ht="15.75" hidden="1" customHeight="1">
      <c r="A56" s="88">
        <v>2</v>
      </c>
      <c r="B56" s="97">
        <v>2</v>
      </c>
      <c r="C56" s="98">
        <v>1</v>
      </c>
      <c r="D56" s="98">
        <v>1</v>
      </c>
      <c r="E56" s="98">
        <v>1</v>
      </c>
      <c r="F56" s="99">
        <v>12</v>
      </c>
      <c r="G56" s="100" t="s">
        <v>47</v>
      </c>
      <c r="H56" s="10">
        <v>23</v>
      </c>
      <c r="I56" s="101">
        <v>0</v>
      </c>
      <c r="J56" s="82">
        <v>0</v>
      </c>
      <c r="K56" s="82">
        <v>0</v>
      </c>
      <c r="L56" s="82">
        <v>0</v>
      </c>
      <c r="M56"/>
      <c r="Q56" s="15"/>
    </row>
    <row r="57" spans="1:17" ht="25.5" hidden="1" customHeight="1">
      <c r="A57" s="80">
        <v>2</v>
      </c>
      <c r="B57" s="76">
        <v>2</v>
      </c>
      <c r="C57" s="77">
        <v>1</v>
      </c>
      <c r="D57" s="77">
        <v>1</v>
      </c>
      <c r="E57" s="77">
        <v>1</v>
      </c>
      <c r="F57" s="79">
        <v>14</v>
      </c>
      <c r="G57" s="102" t="s">
        <v>48</v>
      </c>
      <c r="H57" s="10">
        <v>24</v>
      </c>
      <c r="I57" s="83">
        <v>0</v>
      </c>
      <c r="J57" s="83">
        <v>0</v>
      </c>
      <c r="K57" s="83">
        <v>0</v>
      </c>
      <c r="L57" s="83">
        <v>0</v>
      </c>
      <c r="M57"/>
      <c r="Q57" s="15"/>
    </row>
    <row r="58" spans="1:17" ht="27.75" customHeight="1">
      <c r="A58" s="80">
        <v>2</v>
      </c>
      <c r="B58" s="76">
        <v>2</v>
      </c>
      <c r="C58" s="77">
        <v>1</v>
      </c>
      <c r="D58" s="77">
        <v>1</v>
      </c>
      <c r="E58" s="77">
        <v>1</v>
      </c>
      <c r="F58" s="79">
        <v>15</v>
      </c>
      <c r="G58" s="78" t="s">
        <v>49</v>
      </c>
      <c r="H58" s="10">
        <v>25</v>
      </c>
      <c r="I58" s="83">
        <v>1464</v>
      </c>
      <c r="J58" s="82">
        <v>1464</v>
      </c>
      <c r="K58" s="82">
        <v>1463.49</v>
      </c>
      <c r="L58" s="82">
        <v>1463.49</v>
      </c>
      <c r="M58"/>
      <c r="Q58" s="15"/>
    </row>
    <row r="59" spans="1:17" ht="15.75" customHeight="1">
      <c r="A59" s="80">
        <v>2</v>
      </c>
      <c r="B59" s="76">
        <v>2</v>
      </c>
      <c r="C59" s="77">
        <v>1</v>
      </c>
      <c r="D59" s="77">
        <v>1</v>
      </c>
      <c r="E59" s="77">
        <v>1</v>
      </c>
      <c r="F59" s="79">
        <v>16</v>
      </c>
      <c r="G59" s="78" t="s">
        <v>50</v>
      </c>
      <c r="H59" s="10">
        <v>26</v>
      </c>
      <c r="I59" s="83">
        <v>1026</v>
      </c>
      <c r="J59" s="82">
        <v>1026</v>
      </c>
      <c r="K59" s="82">
        <v>1025.2</v>
      </c>
      <c r="L59" s="82">
        <v>1025.2</v>
      </c>
      <c r="M59"/>
      <c r="Q59" s="15"/>
    </row>
    <row r="60" spans="1:17" ht="27.75" hidden="1" customHeight="1">
      <c r="A60" s="80">
        <v>2</v>
      </c>
      <c r="B60" s="76">
        <v>2</v>
      </c>
      <c r="C60" s="77">
        <v>1</v>
      </c>
      <c r="D60" s="77">
        <v>1</v>
      </c>
      <c r="E60" s="77">
        <v>1</v>
      </c>
      <c r="F60" s="79">
        <v>17</v>
      </c>
      <c r="G60" s="78" t="s">
        <v>51</v>
      </c>
      <c r="H60" s="10">
        <v>27</v>
      </c>
      <c r="I60" s="83">
        <v>0</v>
      </c>
      <c r="J60" s="83">
        <v>0</v>
      </c>
      <c r="K60" s="83">
        <v>0</v>
      </c>
      <c r="L60" s="83">
        <v>0</v>
      </c>
      <c r="M60"/>
      <c r="Q60" s="15"/>
    </row>
    <row r="61" spans="1:17" ht="14.25" customHeight="1">
      <c r="A61" s="80">
        <v>2</v>
      </c>
      <c r="B61" s="76">
        <v>2</v>
      </c>
      <c r="C61" s="77">
        <v>1</v>
      </c>
      <c r="D61" s="77">
        <v>1</v>
      </c>
      <c r="E61" s="77">
        <v>1</v>
      </c>
      <c r="F61" s="79">
        <v>20</v>
      </c>
      <c r="G61" s="78" t="s">
        <v>52</v>
      </c>
      <c r="H61" s="10">
        <v>28</v>
      </c>
      <c r="I61" s="83">
        <v>19700</v>
      </c>
      <c r="J61" s="82">
        <v>19700</v>
      </c>
      <c r="K61" s="82">
        <v>17975.46</v>
      </c>
      <c r="L61" s="82">
        <v>17975.46</v>
      </c>
      <c r="M61"/>
      <c r="Q61" s="15"/>
    </row>
    <row r="62" spans="1:17" ht="27.75" customHeight="1">
      <c r="A62" s="80">
        <v>2</v>
      </c>
      <c r="B62" s="76">
        <v>2</v>
      </c>
      <c r="C62" s="77">
        <v>1</v>
      </c>
      <c r="D62" s="77">
        <v>1</v>
      </c>
      <c r="E62" s="77">
        <v>1</v>
      </c>
      <c r="F62" s="79">
        <v>21</v>
      </c>
      <c r="G62" s="78" t="s">
        <v>53</v>
      </c>
      <c r="H62" s="10">
        <v>29</v>
      </c>
      <c r="I62" s="83">
        <v>4500</v>
      </c>
      <c r="J62" s="82">
        <v>4500</v>
      </c>
      <c r="K62" s="82">
        <v>4500</v>
      </c>
      <c r="L62" s="82">
        <v>4500</v>
      </c>
      <c r="M62"/>
      <c r="Q62" s="15"/>
    </row>
    <row r="63" spans="1:17" ht="12" customHeight="1">
      <c r="A63" s="80">
        <v>2</v>
      </c>
      <c r="B63" s="76">
        <v>2</v>
      </c>
      <c r="C63" s="77">
        <v>1</v>
      </c>
      <c r="D63" s="77">
        <v>1</v>
      </c>
      <c r="E63" s="77">
        <v>1</v>
      </c>
      <c r="F63" s="79">
        <v>22</v>
      </c>
      <c r="G63" s="78" t="s">
        <v>54</v>
      </c>
      <c r="H63" s="10">
        <v>30</v>
      </c>
      <c r="I63" s="83">
        <v>300</v>
      </c>
      <c r="J63" s="82">
        <v>300</v>
      </c>
      <c r="K63" s="82">
        <v>300</v>
      </c>
      <c r="L63" s="82">
        <v>300</v>
      </c>
      <c r="M63"/>
      <c r="Q63" s="15"/>
    </row>
    <row r="64" spans="1:17" ht="12" hidden="1" customHeight="1">
      <c r="A64" s="80">
        <v>2</v>
      </c>
      <c r="B64" s="76">
        <v>2</v>
      </c>
      <c r="C64" s="77">
        <v>1</v>
      </c>
      <c r="D64" s="77">
        <v>1</v>
      </c>
      <c r="E64" s="77">
        <v>1</v>
      </c>
      <c r="F64" s="79">
        <v>23</v>
      </c>
      <c r="G64" s="78" t="s">
        <v>55</v>
      </c>
      <c r="H64" s="10">
        <v>31</v>
      </c>
      <c r="I64" s="83">
        <v>0</v>
      </c>
      <c r="J64" s="82">
        <v>0</v>
      </c>
      <c r="K64" s="82">
        <v>0</v>
      </c>
      <c r="L64" s="82">
        <v>0</v>
      </c>
      <c r="M64"/>
      <c r="Q64" s="15"/>
    </row>
    <row r="65" spans="1:18" ht="15" customHeight="1">
      <c r="A65" s="80">
        <v>2</v>
      </c>
      <c r="B65" s="76">
        <v>2</v>
      </c>
      <c r="C65" s="77">
        <v>1</v>
      </c>
      <c r="D65" s="77">
        <v>1</v>
      </c>
      <c r="E65" s="77">
        <v>1</v>
      </c>
      <c r="F65" s="79">
        <v>30</v>
      </c>
      <c r="G65" s="78" t="s">
        <v>56</v>
      </c>
      <c r="H65" s="10">
        <v>32</v>
      </c>
      <c r="I65" s="83">
        <v>6305</v>
      </c>
      <c r="J65" s="82">
        <v>6305</v>
      </c>
      <c r="K65" s="82">
        <v>6303.99</v>
      </c>
      <c r="L65" s="82">
        <v>6303.99</v>
      </c>
      <c r="M65"/>
      <c r="Q65" s="15"/>
    </row>
    <row r="66" spans="1:18" ht="14.25" hidden="1" customHeight="1">
      <c r="A66" s="103">
        <v>2</v>
      </c>
      <c r="B66" s="104">
        <v>3</v>
      </c>
      <c r="C66" s="68"/>
      <c r="D66" s="69"/>
      <c r="E66" s="69"/>
      <c r="F66" s="72"/>
      <c r="G66" s="105" t="s">
        <v>57</v>
      </c>
      <c r="H66" s="10">
        <v>33</v>
      </c>
      <c r="I66" s="86">
        <f>I67</f>
        <v>0</v>
      </c>
      <c r="J66" s="86">
        <f>J67</f>
        <v>0</v>
      </c>
      <c r="K66" s="86">
        <f>K67</f>
        <v>0</v>
      </c>
      <c r="L66" s="86">
        <f>L67</f>
        <v>0</v>
      </c>
      <c r="M66"/>
    </row>
    <row r="67" spans="1:18" ht="13.5" hidden="1" customHeight="1">
      <c r="A67" s="80">
        <v>2</v>
      </c>
      <c r="B67" s="76">
        <v>3</v>
      </c>
      <c r="C67" s="77">
        <v>1</v>
      </c>
      <c r="D67" s="77"/>
      <c r="E67" s="77"/>
      <c r="F67" s="79"/>
      <c r="G67" s="78" t="s">
        <v>58</v>
      </c>
      <c r="H67" s="10">
        <v>34</v>
      </c>
      <c r="I67" s="65">
        <f>SUM(I68+I73+I78)</f>
        <v>0</v>
      </c>
      <c r="J67" s="106">
        <f>SUM(J68+J73+J78)</f>
        <v>0</v>
      </c>
      <c r="K67" s="66">
        <f>SUM(K68+K73+K78)</f>
        <v>0</v>
      </c>
      <c r="L67" s="65">
        <f>SUM(L68+L73+L78)</f>
        <v>0</v>
      </c>
      <c r="M67"/>
      <c r="R67" s="15"/>
    </row>
    <row r="68" spans="1:18" ht="15" hidden="1" customHeight="1">
      <c r="A68" s="80">
        <v>2</v>
      </c>
      <c r="B68" s="76">
        <v>3</v>
      </c>
      <c r="C68" s="77">
        <v>1</v>
      </c>
      <c r="D68" s="77">
        <v>1</v>
      </c>
      <c r="E68" s="77"/>
      <c r="F68" s="79"/>
      <c r="G68" s="78" t="s">
        <v>59</v>
      </c>
      <c r="H68" s="10">
        <v>35</v>
      </c>
      <c r="I68" s="65">
        <f>I69</f>
        <v>0</v>
      </c>
      <c r="J68" s="106">
        <f>J69</f>
        <v>0</v>
      </c>
      <c r="K68" s="66">
        <f>K69</f>
        <v>0</v>
      </c>
      <c r="L68" s="65">
        <f>L69</f>
        <v>0</v>
      </c>
      <c r="M68"/>
      <c r="Q68" s="15"/>
    </row>
    <row r="69" spans="1:18" ht="13.5" hidden="1" customHeight="1">
      <c r="A69" s="80">
        <v>2</v>
      </c>
      <c r="B69" s="76">
        <v>3</v>
      </c>
      <c r="C69" s="77">
        <v>1</v>
      </c>
      <c r="D69" s="77">
        <v>1</v>
      </c>
      <c r="E69" s="77">
        <v>1</v>
      </c>
      <c r="F69" s="79"/>
      <c r="G69" s="78" t="s">
        <v>59</v>
      </c>
      <c r="H69" s="10">
        <v>36</v>
      </c>
      <c r="I69" s="65">
        <f>SUM(I70:I72)</f>
        <v>0</v>
      </c>
      <c r="J69" s="106">
        <f>SUM(J70:J72)</f>
        <v>0</v>
      </c>
      <c r="K69" s="66">
        <f>SUM(K70:K72)</f>
        <v>0</v>
      </c>
      <c r="L69" s="65">
        <f>SUM(L70:L72)</f>
        <v>0</v>
      </c>
      <c r="M69"/>
      <c r="Q69" s="15"/>
    </row>
    <row r="70" spans="1:18" s="107" customFormat="1" ht="25.5" hidden="1" customHeight="1">
      <c r="A70" s="80">
        <v>2</v>
      </c>
      <c r="B70" s="76">
        <v>3</v>
      </c>
      <c r="C70" s="77">
        <v>1</v>
      </c>
      <c r="D70" s="77">
        <v>1</v>
      </c>
      <c r="E70" s="77">
        <v>1</v>
      </c>
      <c r="F70" s="79">
        <v>1</v>
      </c>
      <c r="G70" s="78" t="s">
        <v>60</v>
      </c>
      <c r="H70" s="10">
        <v>37</v>
      </c>
      <c r="I70" s="83">
        <v>0</v>
      </c>
      <c r="J70" s="83">
        <v>0</v>
      </c>
      <c r="K70" s="83">
        <v>0</v>
      </c>
      <c r="L70" s="83">
        <v>0</v>
      </c>
      <c r="Q70" s="15"/>
      <c r="R70" s="29"/>
    </row>
    <row r="71" spans="1:18" ht="19.5" hidden="1" customHeight="1">
      <c r="A71" s="80">
        <v>2</v>
      </c>
      <c r="B71" s="71">
        <v>3</v>
      </c>
      <c r="C71" s="69">
        <v>1</v>
      </c>
      <c r="D71" s="69">
        <v>1</v>
      </c>
      <c r="E71" s="69">
        <v>1</v>
      </c>
      <c r="F71" s="72">
        <v>2</v>
      </c>
      <c r="G71" s="70" t="s">
        <v>61</v>
      </c>
      <c r="H71" s="10">
        <v>38</v>
      </c>
      <c r="I71" s="81">
        <v>0</v>
      </c>
      <c r="J71" s="81">
        <v>0</v>
      </c>
      <c r="K71" s="81">
        <v>0</v>
      </c>
      <c r="L71" s="81">
        <v>0</v>
      </c>
      <c r="M71"/>
      <c r="Q71" s="15"/>
    </row>
    <row r="72" spans="1:18" ht="16.5" hidden="1" customHeight="1">
      <c r="A72" s="76">
        <v>2</v>
      </c>
      <c r="B72" s="77">
        <v>3</v>
      </c>
      <c r="C72" s="77">
        <v>1</v>
      </c>
      <c r="D72" s="77">
        <v>1</v>
      </c>
      <c r="E72" s="77">
        <v>1</v>
      </c>
      <c r="F72" s="79">
        <v>3</v>
      </c>
      <c r="G72" s="78" t="s">
        <v>62</v>
      </c>
      <c r="H72" s="10">
        <v>39</v>
      </c>
      <c r="I72" s="83">
        <v>0</v>
      </c>
      <c r="J72" s="83">
        <v>0</v>
      </c>
      <c r="K72" s="83">
        <v>0</v>
      </c>
      <c r="L72" s="83">
        <v>0</v>
      </c>
      <c r="M72"/>
      <c r="Q72" s="15"/>
    </row>
    <row r="73" spans="1:18" ht="29.25" hidden="1" customHeight="1">
      <c r="A73" s="71">
        <v>2</v>
      </c>
      <c r="B73" s="69">
        <v>3</v>
      </c>
      <c r="C73" s="69">
        <v>1</v>
      </c>
      <c r="D73" s="69">
        <v>2</v>
      </c>
      <c r="E73" s="69"/>
      <c r="F73" s="72"/>
      <c r="G73" s="70" t="s">
        <v>63</v>
      </c>
      <c r="H73" s="10">
        <v>40</v>
      </c>
      <c r="I73" s="86">
        <f>I74</f>
        <v>0</v>
      </c>
      <c r="J73" s="108">
        <f>J74</f>
        <v>0</v>
      </c>
      <c r="K73" s="87">
        <f>K74</f>
        <v>0</v>
      </c>
      <c r="L73" s="87">
        <f>L74</f>
        <v>0</v>
      </c>
      <c r="M73"/>
      <c r="Q73" s="15"/>
    </row>
    <row r="74" spans="1:18" ht="27" hidden="1" customHeight="1">
      <c r="A74" s="89">
        <v>2</v>
      </c>
      <c r="B74" s="90">
        <v>3</v>
      </c>
      <c r="C74" s="90">
        <v>1</v>
      </c>
      <c r="D74" s="90">
        <v>2</v>
      </c>
      <c r="E74" s="90">
        <v>1</v>
      </c>
      <c r="F74" s="92"/>
      <c r="G74" s="70" t="s">
        <v>63</v>
      </c>
      <c r="H74" s="10">
        <v>41</v>
      </c>
      <c r="I74" s="75">
        <f>SUM(I75:I77)</f>
        <v>0</v>
      </c>
      <c r="J74" s="109">
        <f>SUM(J75:J77)</f>
        <v>0</v>
      </c>
      <c r="K74" s="74">
        <f>SUM(K75:K77)</f>
        <v>0</v>
      </c>
      <c r="L74" s="66">
        <f>SUM(L75:L77)</f>
        <v>0</v>
      </c>
      <c r="M74"/>
      <c r="Q74" s="15"/>
    </row>
    <row r="75" spans="1:18" s="107" customFormat="1" ht="27" hidden="1" customHeight="1">
      <c r="A75" s="76">
        <v>2</v>
      </c>
      <c r="B75" s="77">
        <v>3</v>
      </c>
      <c r="C75" s="77">
        <v>1</v>
      </c>
      <c r="D75" s="77">
        <v>2</v>
      </c>
      <c r="E75" s="77">
        <v>1</v>
      </c>
      <c r="F75" s="79">
        <v>1</v>
      </c>
      <c r="G75" s="80" t="s">
        <v>60</v>
      </c>
      <c r="H75" s="10">
        <v>42</v>
      </c>
      <c r="I75" s="83">
        <v>0</v>
      </c>
      <c r="J75" s="83">
        <v>0</v>
      </c>
      <c r="K75" s="83">
        <v>0</v>
      </c>
      <c r="L75" s="83">
        <v>0</v>
      </c>
      <c r="Q75" s="15"/>
      <c r="R75" s="29"/>
    </row>
    <row r="76" spans="1:18" ht="16.5" hidden="1" customHeight="1">
      <c r="A76" s="76">
        <v>2</v>
      </c>
      <c r="B76" s="77">
        <v>3</v>
      </c>
      <c r="C76" s="77">
        <v>1</v>
      </c>
      <c r="D76" s="77">
        <v>2</v>
      </c>
      <c r="E76" s="77">
        <v>1</v>
      </c>
      <c r="F76" s="79">
        <v>2</v>
      </c>
      <c r="G76" s="80" t="s">
        <v>61</v>
      </c>
      <c r="H76" s="10">
        <v>43</v>
      </c>
      <c r="I76" s="83">
        <v>0</v>
      </c>
      <c r="J76" s="83">
        <v>0</v>
      </c>
      <c r="K76" s="83">
        <v>0</v>
      </c>
      <c r="L76" s="83">
        <v>0</v>
      </c>
      <c r="M76"/>
      <c r="Q76" s="15"/>
    </row>
    <row r="77" spans="1:18" ht="15" hidden="1" customHeight="1">
      <c r="A77" s="76">
        <v>2</v>
      </c>
      <c r="B77" s="77">
        <v>3</v>
      </c>
      <c r="C77" s="77">
        <v>1</v>
      </c>
      <c r="D77" s="77">
        <v>2</v>
      </c>
      <c r="E77" s="77">
        <v>1</v>
      </c>
      <c r="F77" s="79">
        <v>3</v>
      </c>
      <c r="G77" s="80" t="s">
        <v>62</v>
      </c>
      <c r="H77" s="10">
        <v>44</v>
      </c>
      <c r="I77" s="83">
        <v>0</v>
      </c>
      <c r="J77" s="83">
        <v>0</v>
      </c>
      <c r="K77" s="83">
        <v>0</v>
      </c>
      <c r="L77" s="83">
        <v>0</v>
      </c>
      <c r="M77"/>
      <c r="Q77" s="15"/>
    </row>
    <row r="78" spans="1:18" ht="27.75" hidden="1" customHeight="1">
      <c r="A78" s="76">
        <v>2</v>
      </c>
      <c r="B78" s="77">
        <v>3</v>
      </c>
      <c r="C78" s="77">
        <v>1</v>
      </c>
      <c r="D78" s="77">
        <v>3</v>
      </c>
      <c r="E78" s="77"/>
      <c r="F78" s="79"/>
      <c r="G78" s="80" t="s">
        <v>64</v>
      </c>
      <c r="H78" s="10">
        <v>45</v>
      </c>
      <c r="I78" s="65">
        <f>I79</f>
        <v>0</v>
      </c>
      <c r="J78" s="106">
        <f>J79</f>
        <v>0</v>
      </c>
      <c r="K78" s="66">
        <f>K79</f>
        <v>0</v>
      </c>
      <c r="L78" s="66">
        <f>L79</f>
        <v>0</v>
      </c>
      <c r="M78"/>
      <c r="Q78" s="15"/>
    </row>
    <row r="79" spans="1:18" ht="26.25" hidden="1" customHeight="1">
      <c r="A79" s="76">
        <v>2</v>
      </c>
      <c r="B79" s="77">
        <v>3</v>
      </c>
      <c r="C79" s="77">
        <v>1</v>
      </c>
      <c r="D79" s="77">
        <v>3</v>
      </c>
      <c r="E79" s="77">
        <v>1</v>
      </c>
      <c r="F79" s="79"/>
      <c r="G79" s="80" t="s">
        <v>65</v>
      </c>
      <c r="H79" s="10">
        <v>46</v>
      </c>
      <c r="I79" s="65">
        <f>SUM(I80:I82)</f>
        <v>0</v>
      </c>
      <c r="J79" s="106">
        <f>SUM(J80:J82)</f>
        <v>0</v>
      </c>
      <c r="K79" s="66">
        <f>SUM(K80:K82)</f>
        <v>0</v>
      </c>
      <c r="L79" s="66">
        <f>SUM(L80:L82)</f>
        <v>0</v>
      </c>
      <c r="M79"/>
      <c r="Q79" s="15"/>
    </row>
    <row r="80" spans="1:18" ht="15" hidden="1" customHeight="1">
      <c r="A80" s="71">
        <v>2</v>
      </c>
      <c r="B80" s="69">
        <v>3</v>
      </c>
      <c r="C80" s="69">
        <v>1</v>
      </c>
      <c r="D80" s="69">
        <v>3</v>
      </c>
      <c r="E80" s="69">
        <v>1</v>
      </c>
      <c r="F80" s="72">
        <v>1</v>
      </c>
      <c r="G80" s="96" t="s">
        <v>66</v>
      </c>
      <c r="H80" s="10">
        <v>47</v>
      </c>
      <c r="I80" s="81">
        <v>0</v>
      </c>
      <c r="J80" s="81">
        <v>0</v>
      </c>
      <c r="K80" s="81">
        <v>0</v>
      </c>
      <c r="L80" s="81">
        <v>0</v>
      </c>
      <c r="M80"/>
      <c r="Q80" s="15"/>
    </row>
    <row r="81" spans="1:17" ht="16.5" hidden="1" customHeight="1">
      <c r="A81" s="76">
        <v>2</v>
      </c>
      <c r="B81" s="77">
        <v>3</v>
      </c>
      <c r="C81" s="77">
        <v>1</v>
      </c>
      <c r="D81" s="77">
        <v>3</v>
      </c>
      <c r="E81" s="77">
        <v>1</v>
      </c>
      <c r="F81" s="79">
        <v>2</v>
      </c>
      <c r="G81" s="80" t="s">
        <v>67</v>
      </c>
      <c r="H81" s="10">
        <v>48</v>
      </c>
      <c r="I81" s="83">
        <v>0</v>
      </c>
      <c r="J81" s="83">
        <v>0</v>
      </c>
      <c r="K81" s="83">
        <v>0</v>
      </c>
      <c r="L81" s="83">
        <v>0</v>
      </c>
      <c r="M81"/>
      <c r="Q81" s="15"/>
    </row>
    <row r="82" spans="1:17" ht="17.25" hidden="1" customHeight="1">
      <c r="A82" s="71">
        <v>2</v>
      </c>
      <c r="B82" s="69">
        <v>3</v>
      </c>
      <c r="C82" s="69">
        <v>1</v>
      </c>
      <c r="D82" s="69">
        <v>3</v>
      </c>
      <c r="E82" s="69">
        <v>1</v>
      </c>
      <c r="F82" s="72">
        <v>3</v>
      </c>
      <c r="G82" s="96" t="s">
        <v>68</v>
      </c>
      <c r="H82" s="10">
        <v>49</v>
      </c>
      <c r="I82" s="81">
        <v>0</v>
      </c>
      <c r="J82" s="81">
        <v>0</v>
      </c>
      <c r="K82" s="81">
        <v>0</v>
      </c>
      <c r="L82" s="81">
        <v>0</v>
      </c>
      <c r="M82"/>
      <c r="Q82" s="15"/>
    </row>
    <row r="83" spans="1:17" ht="12.75" hidden="1" customHeight="1">
      <c r="A83" s="71">
        <v>2</v>
      </c>
      <c r="B83" s="69">
        <v>3</v>
      </c>
      <c r="C83" s="69">
        <v>2</v>
      </c>
      <c r="D83" s="69"/>
      <c r="E83" s="69"/>
      <c r="F83" s="72"/>
      <c r="G83" s="96" t="s">
        <v>69</v>
      </c>
      <c r="H83" s="10">
        <v>50</v>
      </c>
      <c r="I83" s="65">
        <f t="shared" ref="I83:L84" si="2">I84</f>
        <v>0</v>
      </c>
      <c r="J83" s="65">
        <f t="shared" si="2"/>
        <v>0</v>
      </c>
      <c r="K83" s="65">
        <f t="shared" si="2"/>
        <v>0</v>
      </c>
      <c r="L83" s="65">
        <f t="shared" si="2"/>
        <v>0</v>
      </c>
      <c r="M83"/>
    </row>
    <row r="84" spans="1:17" ht="12" hidden="1" customHeight="1">
      <c r="A84" s="71">
        <v>2</v>
      </c>
      <c r="B84" s="69">
        <v>3</v>
      </c>
      <c r="C84" s="69">
        <v>2</v>
      </c>
      <c r="D84" s="69">
        <v>1</v>
      </c>
      <c r="E84" s="69"/>
      <c r="F84" s="72"/>
      <c r="G84" s="96" t="s">
        <v>69</v>
      </c>
      <c r="H84" s="10">
        <v>51</v>
      </c>
      <c r="I84" s="65">
        <f t="shared" si="2"/>
        <v>0</v>
      </c>
      <c r="J84" s="65">
        <f t="shared" si="2"/>
        <v>0</v>
      </c>
      <c r="K84" s="65">
        <f t="shared" si="2"/>
        <v>0</v>
      </c>
      <c r="L84" s="65">
        <f t="shared" si="2"/>
        <v>0</v>
      </c>
      <c r="M84"/>
    </row>
    <row r="85" spans="1:17" ht="15.75" hidden="1" customHeight="1">
      <c r="A85" s="71">
        <v>2</v>
      </c>
      <c r="B85" s="69">
        <v>3</v>
      </c>
      <c r="C85" s="69">
        <v>2</v>
      </c>
      <c r="D85" s="69">
        <v>1</v>
      </c>
      <c r="E85" s="69">
        <v>1</v>
      </c>
      <c r="F85" s="72"/>
      <c r="G85" s="96" t="s">
        <v>69</v>
      </c>
      <c r="H85" s="10">
        <v>52</v>
      </c>
      <c r="I85" s="65">
        <f>SUM(I86)</f>
        <v>0</v>
      </c>
      <c r="J85" s="65">
        <f>SUM(J86)</f>
        <v>0</v>
      </c>
      <c r="K85" s="65">
        <f>SUM(K86)</f>
        <v>0</v>
      </c>
      <c r="L85" s="65">
        <f>SUM(L86)</f>
        <v>0</v>
      </c>
      <c r="M85"/>
    </row>
    <row r="86" spans="1:17" ht="13.5" hidden="1" customHeight="1">
      <c r="A86" s="71">
        <v>2</v>
      </c>
      <c r="B86" s="69">
        <v>3</v>
      </c>
      <c r="C86" s="69">
        <v>2</v>
      </c>
      <c r="D86" s="69">
        <v>1</v>
      </c>
      <c r="E86" s="69">
        <v>1</v>
      </c>
      <c r="F86" s="72">
        <v>1</v>
      </c>
      <c r="G86" s="96" t="s">
        <v>69</v>
      </c>
      <c r="H86" s="10">
        <v>53</v>
      </c>
      <c r="I86" s="83">
        <v>0</v>
      </c>
      <c r="J86" s="83">
        <v>0</v>
      </c>
      <c r="K86" s="83">
        <v>0</v>
      </c>
      <c r="L86" s="83">
        <v>0</v>
      </c>
      <c r="M86"/>
    </row>
    <row r="87" spans="1:17" ht="16.5" hidden="1" customHeight="1">
      <c r="A87" s="61">
        <v>2</v>
      </c>
      <c r="B87" s="62">
        <v>4</v>
      </c>
      <c r="C87" s="62"/>
      <c r="D87" s="62"/>
      <c r="E87" s="62"/>
      <c r="F87" s="64"/>
      <c r="G87" s="110" t="s">
        <v>70</v>
      </c>
      <c r="H87" s="10">
        <v>54</v>
      </c>
      <c r="I87" s="65">
        <f t="shared" ref="I87:L89" si="3">I88</f>
        <v>0</v>
      </c>
      <c r="J87" s="106">
        <f t="shared" si="3"/>
        <v>0</v>
      </c>
      <c r="K87" s="66">
        <f t="shared" si="3"/>
        <v>0</v>
      </c>
      <c r="L87" s="66">
        <f t="shared" si="3"/>
        <v>0</v>
      </c>
      <c r="M87"/>
    </row>
    <row r="88" spans="1:17" ht="15.75" hidden="1" customHeight="1">
      <c r="A88" s="76">
        <v>2</v>
      </c>
      <c r="B88" s="77">
        <v>4</v>
      </c>
      <c r="C88" s="77">
        <v>1</v>
      </c>
      <c r="D88" s="77"/>
      <c r="E88" s="77"/>
      <c r="F88" s="79"/>
      <c r="G88" s="80" t="s">
        <v>71</v>
      </c>
      <c r="H88" s="10">
        <v>55</v>
      </c>
      <c r="I88" s="65">
        <f t="shared" si="3"/>
        <v>0</v>
      </c>
      <c r="J88" s="106">
        <f t="shared" si="3"/>
        <v>0</v>
      </c>
      <c r="K88" s="66">
        <f t="shared" si="3"/>
        <v>0</v>
      </c>
      <c r="L88" s="66">
        <f t="shared" si="3"/>
        <v>0</v>
      </c>
      <c r="M88"/>
    </row>
    <row r="89" spans="1:17" ht="17.25" hidden="1" customHeight="1">
      <c r="A89" s="76">
        <v>2</v>
      </c>
      <c r="B89" s="77">
        <v>4</v>
      </c>
      <c r="C89" s="77">
        <v>1</v>
      </c>
      <c r="D89" s="77">
        <v>1</v>
      </c>
      <c r="E89" s="77"/>
      <c r="F89" s="79"/>
      <c r="G89" s="80" t="s">
        <v>71</v>
      </c>
      <c r="H89" s="10">
        <v>56</v>
      </c>
      <c r="I89" s="65">
        <f t="shared" si="3"/>
        <v>0</v>
      </c>
      <c r="J89" s="106">
        <f t="shared" si="3"/>
        <v>0</v>
      </c>
      <c r="K89" s="66">
        <f t="shared" si="3"/>
        <v>0</v>
      </c>
      <c r="L89" s="66">
        <f t="shared" si="3"/>
        <v>0</v>
      </c>
      <c r="M89"/>
    </row>
    <row r="90" spans="1:17" ht="18" hidden="1" customHeight="1">
      <c r="A90" s="76">
        <v>2</v>
      </c>
      <c r="B90" s="77">
        <v>4</v>
      </c>
      <c r="C90" s="77">
        <v>1</v>
      </c>
      <c r="D90" s="77">
        <v>1</v>
      </c>
      <c r="E90" s="77">
        <v>1</v>
      </c>
      <c r="F90" s="79"/>
      <c r="G90" s="80" t="s">
        <v>71</v>
      </c>
      <c r="H90" s="10">
        <v>57</v>
      </c>
      <c r="I90" s="65">
        <f>SUM(I91:I93)</f>
        <v>0</v>
      </c>
      <c r="J90" s="106">
        <f>SUM(J91:J93)</f>
        <v>0</v>
      </c>
      <c r="K90" s="66">
        <f>SUM(K91:K93)</f>
        <v>0</v>
      </c>
      <c r="L90" s="66">
        <f>SUM(L91:L93)</f>
        <v>0</v>
      </c>
      <c r="M90"/>
    </row>
    <row r="91" spans="1:17" ht="14.25" hidden="1" customHeight="1">
      <c r="A91" s="76">
        <v>2</v>
      </c>
      <c r="B91" s="77">
        <v>4</v>
      </c>
      <c r="C91" s="77">
        <v>1</v>
      </c>
      <c r="D91" s="77">
        <v>1</v>
      </c>
      <c r="E91" s="77">
        <v>1</v>
      </c>
      <c r="F91" s="79">
        <v>1</v>
      </c>
      <c r="G91" s="80" t="s">
        <v>72</v>
      </c>
      <c r="H91" s="10">
        <v>58</v>
      </c>
      <c r="I91" s="83">
        <v>0</v>
      </c>
      <c r="J91" s="83">
        <v>0</v>
      </c>
      <c r="K91" s="83">
        <v>0</v>
      </c>
      <c r="L91" s="83">
        <v>0</v>
      </c>
      <c r="M91"/>
    </row>
    <row r="92" spans="1:17" ht="13.5" hidden="1" customHeight="1">
      <c r="A92" s="76">
        <v>2</v>
      </c>
      <c r="B92" s="76">
        <v>4</v>
      </c>
      <c r="C92" s="76">
        <v>1</v>
      </c>
      <c r="D92" s="77">
        <v>1</v>
      </c>
      <c r="E92" s="77">
        <v>1</v>
      </c>
      <c r="F92" s="111">
        <v>2</v>
      </c>
      <c r="G92" s="78" t="s">
        <v>73</v>
      </c>
      <c r="H92" s="10">
        <v>59</v>
      </c>
      <c r="I92" s="83">
        <v>0</v>
      </c>
      <c r="J92" s="83">
        <v>0</v>
      </c>
      <c r="K92" s="83">
        <v>0</v>
      </c>
      <c r="L92" s="83">
        <v>0</v>
      </c>
      <c r="M92"/>
    </row>
    <row r="93" spans="1:17" hidden="1">
      <c r="A93" s="76">
        <v>2</v>
      </c>
      <c r="B93" s="77">
        <v>4</v>
      </c>
      <c r="C93" s="76">
        <v>1</v>
      </c>
      <c r="D93" s="77">
        <v>1</v>
      </c>
      <c r="E93" s="77">
        <v>1</v>
      </c>
      <c r="F93" s="111">
        <v>3</v>
      </c>
      <c r="G93" s="78" t="s">
        <v>74</v>
      </c>
      <c r="H93" s="10">
        <v>60</v>
      </c>
      <c r="I93" s="83">
        <v>0</v>
      </c>
      <c r="J93" s="83">
        <v>0</v>
      </c>
      <c r="K93" s="83">
        <v>0</v>
      </c>
      <c r="L93" s="83">
        <v>0</v>
      </c>
    </row>
    <row r="94" spans="1:17" hidden="1">
      <c r="A94" s="61">
        <v>2</v>
      </c>
      <c r="B94" s="62">
        <v>5</v>
      </c>
      <c r="C94" s="61"/>
      <c r="D94" s="62"/>
      <c r="E94" s="62"/>
      <c r="F94" s="112"/>
      <c r="G94" s="63" t="s">
        <v>75</v>
      </c>
      <c r="H94" s="10">
        <v>61</v>
      </c>
      <c r="I94" s="65">
        <f>SUM(I95+I100+I105)</f>
        <v>0</v>
      </c>
      <c r="J94" s="106">
        <f>SUM(J95+J100+J105)</f>
        <v>0</v>
      </c>
      <c r="K94" s="66">
        <f>SUM(K95+K100+K105)</f>
        <v>0</v>
      </c>
      <c r="L94" s="66">
        <f>SUM(L95+L100+L105)</f>
        <v>0</v>
      </c>
    </row>
    <row r="95" spans="1:17" hidden="1">
      <c r="A95" s="71">
        <v>2</v>
      </c>
      <c r="B95" s="69">
        <v>5</v>
      </c>
      <c r="C95" s="71">
        <v>1</v>
      </c>
      <c r="D95" s="69"/>
      <c r="E95" s="69"/>
      <c r="F95" s="113"/>
      <c r="G95" s="70" t="s">
        <v>76</v>
      </c>
      <c r="H95" s="10">
        <v>62</v>
      </c>
      <c r="I95" s="86">
        <f t="shared" ref="I95:L96" si="4">I96</f>
        <v>0</v>
      </c>
      <c r="J95" s="108">
        <f t="shared" si="4"/>
        <v>0</v>
      </c>
      <c r="K95" s="87">
        <f t="shared" si="4"/>
        <v>0</v>
      </c>
      <c r="L95" s="87">
        <f t="shared" si="4"/>
        <v>0</v>
      </c>
    </row>
    <row r="96" spans="1:17" hidden="1">
      <c r="A96" s="76">
        <v>2</v>
      </c>
      <c r="B96" s="77">
        <v>5</v>
      </c>
      <c r="C96" s="76">
        <v>1</v>
      </c>
      <c r="D96" s="77">
        <v>1</v>
      </c>
      <c r="E96" s="77"/>
      <c r="F96" s="111"/>
      <c r="G96" s="78" t="s">
        <v>76</v>
      </c>
      <c r="H96" s="10">
        <v>63</v>
      </c>
      <c r="I96" s="65">
        <f t="shared" si="4"/>
        <v>0</v>
      </c>
      <c r="J96" s="106">
        <f t="shared" si="4"/>
        <v>0</v>
      </c>
      <c r="K96" s="66">
        <f t="shared" si="4"/>
        <v>0</v>
      </c>
      <c r="L96" s="66">
        <f t="shared" si="4"/>
        <v>0</v>
      </c>
    </row>
    <row r="97" spans="1:13" hidden="1">
      <c r="A97" s="76">
        <v>2</v>
      </c>
      <c r="B97" s="77">
        <v>5</v>
      </c>
      <c r="C97" s="76">
        <v>1</v>
      </c>
      <c r="D97" s="77">
        <v>1</v>
      </c>
      <c r="E97" s="77">
        <v>1</v>
      </c>
      <c r="F97" s="111"/>
      <c r="G97" s="78" t="s">
        <v>76</v>
      </c>
      <c r="H97" s="10">
        <v>64</v>
      </c>
      <c r="I97" s="65">
        <f>SUM(I98:I99)</f>
        <v>0</v>
      </c>
      <c r="J97" s="106">
        <f>SUM(J98:J99)</f>
        <v>0</v>
      </c>
      <c r="K97" s="66">
        <f>SUM(K98:K99)</f>
        <v>0</v>
      </c>
      <c r="L97" s="66">
        <f>SUM(L98:L99)</f>
        <v>0</v>
      </c>
    </row>
    <row r="98" spans="1:13" ht="25.5" hidden="1" customHeight="1">
      <c r="A98" s="76">
        <v>2</v>
      </c>
      <c r="B98" s="77">
        <v>5</v>
      </c>
      <c r="C98" s="76">
        <v>1</v>
      </c>
      <c r="D98" s="77">
        <v>1</v>
      </c>
      <c r="E98" s="77">
        <v>1</v>
      </c>
      <c r="F98" s="111">
        <v>1</v>
      </c>
      <c r="G98" s="78" t="s">
        <v>77</v>
      </c>
      <c r="H98" s="10">
        <v>65</v>
      </c>
      <c r="I98" s="83">
        <v>0</v>
      </c>
      <c r="J98" s="83">
        <v>0</v>
      </c>
      <c r="K98" s="83">
        <v>0</v>
      </c>
      <c r="L98" s="83">
        <v>0</v>
      </c>
      <c r="M98"/>
    </row>
    <row r="99" spans="1:13" ht="15.75" hidden="1" customHeight="1">
      <c r="A99" s="76">
        <v>2</v>
      </c>
      <c r="B99" s="77">
        <v>5</v>
      </c>
      <c r="C99" s="76">
        <v>1</v>
      </c>
      <c r="D99" s="77">
        <v>1</v>
      </c>
      <c r="E99" s="77">
        <v>1</v>
      </c>
      <c r="F99" s="111">
        <v>2</v>
      </c>
      <c r="G99" s="78" t="s">
        <v>78</v>
      </c>
      <c r="H99" s="10">
        <v>66</v>
      </c>
      <c r="I99" s="83">
        <v>0</v>
      </c>
      <c r="J99" s="83">
        <v>0</v>
      </c>
      <c r="K99" s="83">
        <v>0</v>
      </c>
      <c r="L99" s="83">
        <v>0</v>
      </c>
      <c r="M99"/>
    </row>
    <row r="100" spans="1:13" ht="12" hidden="1" customHeight="1">
      <c r="A100" s="76">
        <v>2</v>
      </c>
      <c r="B100" s="77">
        <v>5</v>
      </c>
      <c r="C100" s="76">
        <v>2</v>
      </c>
      <c r="D100" s="77"/>
      <c r="E100" s="77"/>
      <c r="F100" s="111"/>
      <c r="G100" s="78" t="s">
        <v>79</v>
      </c>
      <c r="H100" s="10">
        <v>67</v>
      </c>
      <c r="I100" s="65">
        <f t="shared" ref="I100:L101" si="5">I101</f>
        <v>0</v>
      </c>
      <c r="J100" s="106">
        <f t="shared" si="5"/>
        <v>0</v>
      </c>
      <c r="K100" s="66">
        <f t="shared" si="5"/>
        <v>0</v>
      </c>
      <c r="L100" s="65">
        <f t="shared" si="5"/>
        <v>0</v>
      </c>
      <c r="M100"/>
    </row>
    <row r="101" spans="1:13" ht="15.75" hidden="1" customHeight="1">
      <c r="A101" s="80">
        <v>2</v>
      </c>
      <c r="B101" s="76">
        <v>5</v>
      </c>
      <c r="C101" s="77">
        <v>2</v>
      </c>
      <c r="D101" s="78">
        <v>1</v>
      </c>
      <c r="E101" s="76"/>
      <c r="F101" s="111"/>
      <c r="G101" s="78" t="s">
        <v>79</v>
      </c>
      <c r="H101" s="10">
        <v>68</v>
      </c>
      <c r="I101" s="65">
        <f t="shared" si="5"/>
        <v>0</v>
      </c>
      <c r="J101" s="106">
        <f t="shared" si="5"/>
        <v>0</v>
      </c>
      <c r="K101" s="66">
        <f t="shared" si="5"/>
        <v>0</v>
      </c>
      <c r="L101" s="65">
        <f t="shared" si="5"/>
        <v>0</v>
      </c>
      <c r="M101"/>
    </row>
    <row r="102" spans="1:13" ht="15" hidden="1" customHeight="1">
      <c r="A102" s="80">
        <v>2</v>
      </c>
      <c r="B102" s="76">
        <v>5</v>
      </c>
      <c r="C102" s="77">
        <v>2</v>
      </c>
      <c r="D102" s="78">
        <v>1</v>
      </c>
      <c r="E102" s="76">
        <v>1</v>
      </c>
      <c r="F102" s="111"/>
      <c r="G102" s="78" t="s">
        <v>79</v>
      </c>
      <c r="H102" s="10">
        <v>69</v>
      </c>
      <c r="I102" s="65">
        <f>SUM(I103:I104)</f>
        <v>0</v>
      </c>
      <c r="J102" s="106">
        <f>SUM(J103:J104)</f>
        <v>0</v>
      </c>
      <c r="K102" s="66">
        <f>SUM(K103:K104)</f>
        <v>0</v>
      </c>
      <c r="L102" s="65">
        <f>SUM(L103:L104)</f>
        <v>0</v>
      </c>
      <c r="M102"/>
    </row>
    <row r="103" spans="1:13" ht="25.5" hidden="1" customHeight="1">
      <c r="A103" s="80">
        <v>2</v>
      </c>
      <c r="B103" s="76">
        <v>5</v>
      </c>
      <c r="C103" s="77">
        <v>2</v>
      </c>
      <c r="D103" s="78">
        <v>1</v>
      </c>
      <c r="E103" s="76">
        <v>1</v>
      </c>
      <c r="F103" s="111">
        <v>1</v>
      </c>
      <c r="G103" s="78" t="s">
        <v>80</v>
      </c>
      <c r="H103" s="10">
        <v>70</v>
      </c>
      <c r="I103" s="83">
        <v>0</v>
      </c>
      <c r="J103" s="83">
        <v>0</v>
      </c>
      <c r="K103" s="83">
        <v>0</v>
      </c>
      <c r="L103" s="83">
        <v>0</v>
      </c>
      <c r="M103"/>
    </row>
    <row r="104" spans="1:13" ht="25.5" hidden="1" customHeight="1">
      <c r="A104" s="80">
        <v>2</v>
      </c>
      <c r="B104" s="76">
        <v>5</v>
      </c>
      <c r="C104" s="77">
        <v>2</v>
      </c>
      <c r="D104" s="78">
        <v>1</v>
      </c>
      <c r="E104" s="76">
        <v>1</v>
      </c>
      <c r="F104" s="111">
        <v>2</v>
      </c>
      <c r="G104" s="78" t="s">
        <v>81</v>
      </c>
      <c r="H104" s="10">
        <v>71</v>
      </c>
      <c r="I104" s="83">
        <v>0</v>
      </c>
      <c r="J104" s="83">
        <v>0</v>
      </c>
      <c r="K104" s="83">
        <v>0</v>
      </c>
      <c r="L104" s="83">
        <v>0</v>
      </c>
      <c r="M104"/>
    </row>
    <row r="105" spans="1:13" ht="28.5" hidden="1" customHeight="1">
      <c r="A105" s="80">
        <v>2</v>
      </c>
      <c r="B105" s="76">
        <v>5</v>
      </c>
      <c r="C105" s="77">
        <v>3</v>
      </c>
      <c r="D105" s="78"/>
      <c r="E105" s="76"/>
      <c r="F105" s="111"/>
      <c r="G105" s="78" t="s">
        <v>82</v>
      </c>
      <c r="H105" s="10">
        <v>72</v>
      </c>
      <c r="I105" s="65">
        <f>I106+I110</f>
        <v>0</v>
      </c>
      <c r="J105" s="65">
        <f>J106+J110</f>
        <v>0</v>
      </c>
      <c r="K105" s="65">
        <f>K106+K110</f>
        <v>0</v>
      </c>
      <c r="L105" s="65">
        <f>L106+L110</f>
        <v>0</v>
      </c>
      <c r="M105"/>
    </row>
    <row r="106" spans="1:13" ht="27" hidden="1" customHeight="1">
      <c r="A106" s="80">
        <v>2</v>
      </c>
      <c r="B106" s="76">
        <v>5</v>
      </c>
      <c r="C106" s="77">
        <v>3</v>
      </c>
      <c r="D106" s="78">
        <v>1</v>
      </c>
      <c r="E106" s="76"/>
      <c r="F106" s="111"/>
      <c r="G106" s="78" t="s">
        <v>83</v>
      </c>
      <c r="H106" s="10">
        <v>73</v>
      </c>
      <c r="I106" s="65">
        <f>I107</f>
        <v>0</v>
      </c>
      <c r="J106" s="106">
        <f>J107</f>
        <v>0</v>
      </c>
      <c r="K106" s="66">
        <f>K107</f>
        <v>0</v>
      </c>
      <c r="L106" s="65">
        <f>L107</f>
        <v>0</v>
      </c>
      <c r="M106"/>
    </row>
    <row r="107" spans="1:13" ht="30" hidden="1" customHeight="1">
      <c r="A107" s="88">
        <v>2</v>
      </c>
      <c r="B107" s="89">
        <v>5</v>
      </c>
      <c r="C107" s="90">
        <v>3</v>
      </c>
      <c r="D107" s="91">
        <v>1</v>
      </c>
      <c r="E107" s="89">
        <v>1</v>
      </c>
      <c r="F107" s="114"/>
      <c r="G107" s="91" t="s">
        <v>83</v>
      </c>
      <c r="H107" s="10">
        <v>74</v>
      </c>
      <c r="I107" s="75">
        <f>SUM(I108:I109)</f>
        <v>0</v>
      </c>
      <c r="J107" s="109">
        <f>SUM(J108:J109)</f>
        <v>0</v>
      </c>
      <c r="K107" s="74">
        <f>SUM(K108:K109)</f>
        <v>0</v>
      </c>
      <c r="L107" s="75">
        <f>SUM(L108:L109)</f>
        <v>0</v>
      </c>
      <c r="M107"/>
    </row>
    <row r="108" spans="1:13" ht="26.25" hidden="1" customHeight="1">
      <c r="A108" s="80">
        <v>2</v>
      </c>
      <c r="B108" s="76">
        <v>5</v>
      </c>
      <c r="C108" s="77">
        <v>3</v>
      </c>
      <c r="D108" s="78">
        <v>1</v>
      </c>
      <c r="E108" s="76">
        <v>1</v>
      </c>
      <c r="F108" s="111">
        <v>1</v>
      </c>
      <c r="G108" s="78" t="s">
        <v>83</v>
      </c>
      <c r="H108" s="10">
        <v>75</v>
      </c>
      <c r="I108" s="83">
        <v>0</v>
      </c>
      <c r="J108" s="83">
        <v>0</v>
      </c>
      <c r="K108" s="83">
        <v>0</v>
      </c>
      <c r="L108" s="83">
        <v>0</v>
      </c>
      <c r="M108"/>
    </row>
    <row r="109" spans="1:13" ht="26.25" hidden="1" customHeight="1">
      <c r="A109" s="88">
        <v>2</v>
      </c>
      <c r="B109" s="89">
        <v>5</v>
      </c>
      <c r="C109" s="90">
        <v>3</v>
      </c>
      <c r="D109" s="91">
        <v>1</v>
      </c>
      <c r="E109" s="89">
        <v>1</v>
      </c>
      <c r="F109" s="114">
        <v>2</v>
      </c>
      <c r="G109" s="91" t="s">
        <v>84</v>
      </c>
      <c r="H109" s="10">
        <v>76</v>
      </c>
      <c r="I109" s="83">
        <v>0</v>
      </c>
      <c r="J109" s="83">
        <v>0</v>
      </c>
      <c r="K109" s="83">
        <v>0</v>
      </c>
      <c r="L109" s="83">
        <v>0</v>
      </c>
      <c r="M109"/>
    </row>
    <row r="110" spans="1:13" ht="27.75" hidden="1" customHeight="1">
      <c r="A110" s="88">
        <v>2</v>
      </c>
      <c r="B110" s="89">
        <v>5</v>
      </c>
      <c r="C110" s="90">
        <v>3</v>
      </c>
      <c r="D110" s="91">
        <v>2</v>
      </c>
      <c r="E110" s="89"/>
      <c r="F110" s="114"/>
      <c r="G110" s="91" t="s">
        <v>85</v>
      </c>
      <c r="H110" s="10">
        <v>77</v>
      </c>
      <c r="I110" s="75">
        <f>I111</f>
        <v>0</v>
      </c>
      <c r="J110" s="75">
        <f>J111</f>
        <v>0</v>
      </c>
      <c r="K110" s="75">
        <f>K111</f>
        <v>0</v>
      </c>
      <c r="L110" s="75">
        <f>L111</f>
        <v>0</v>
      </c>
      <c r="M110"/>
    </row>
    <row r="111" spans="1:13" ht="25.5" hidden="1" customHeight="1">
      <c r="A111" s="88">
        <v>2</v>
      </c>
      <c r="B111" s="89">
        <v>5</v>
      </c>
      <c r="C111" s="90">
        <v>3</v>
      </c>
      <c r="D111" s="91">
        <v>2</v>
      </c>
      <c r="E111" s="89">
        <v>1</v>
      </c>
      <c r="F111" s="114"/>
      <c r="G111" s="91" t="s">
        <v>85</v>
      </c>
      <c r="H111" s="10">
        <v>78</v>
      </c>
      <c r="I111" s="75">
        <f>SUM(I112:I113)</f>
        <v>0</v>
      </c>
      <c r="J111" s="75">
        <f>SUM(J112:J113)</f>
        <v>0</v>
      </c>
      <c r="K111" s="75">
        <f>SUM(K112:K113)</f>
        <v>0</v>
      </c>
      <c r="L111" s="75">
        <f>SUM(L112:L113)</f>
        <v>0</v>
      </c>
      <c r="M111"/>
    </row>
    <row r="112" spans="1:13" ht="30" hidden="1" customHeight="1">
      <c r="A112" s="88">
        <v>2</v>
      </c>
      <c r="B112" s="89">
        <v>5</v>
      </c>
      <c r="C112" s="90">
        <v>3</v>
      </c>
      <c r="D112" s="91">
        <v>2</v>
      </c>
      <c r="E112" s="89">
        <v>1</v>
      </c>
      <c r="F112" s="114">
        <v>1</v>
      </c>
      <c r="G112" s="91" t="s">
        <v>85</v>
      </c>
      <c r="H112" s="10">
        <v>79</v>
      </c>
      <c r="I112" s="83">
        <v>0</v>
      </c>
      <c r="J112" s="83">
        <v>0</v>
      </c>
      <c r="K112" s="83">
        <v>0</v>
      </c>
      <c r="L112" s="83">
        <v>0</v>
      </c>
      <c r="M112"/>
    </row>
    <row r="113" spans="1:13" ht="18" hidden="1" customHeight="1">
      <c r="A113" s="88">
        <v>2</v>
      </c>
      <c r="B113" s="89">
        <v>5</v>
      </c>
      <c r="C113" s="90">
        <v>3</v>
      </c>
      <c r="D113" s="91">
        <v>2</v>
      </c>
      <c r="E113" s="89">
        <v>1</v>
      </c>
      <c r="F113" s="114">
        <v>2</v>
      </c>
      <c r="G113" s="91" t="s">
        <v>86</v>
      </c>
      <c r="H113" s="10">
        <v>80</v>
      </c>
      <c r="I113" s="83">
        <v>0</v>
      </c>
      <c r="J113" s="83">
        <v>0</v>
      </c>
      <c r="K113" s="83">
        <v>0</v>
      </c>
      <c r="L113" s="83">
        <v>0</v>
      </c>
      <c r="M113"/>
    </row>
    <row r="114" spans="1:13" ht="16.5" hidden="1" customHeight="1">
      <c r="A114" s="110">
        <v>2</v>
      </c>
      <c r="B114" s="61">
        <v>6</v>
      </c>
      <c r="C114" s="62"/>
      <c r="D114" s="63"/>
      <c r="E114" s="61"/>
      <c r="F114" s="112"/>
      <c r="G114" s="115" t="s">
        <v>87</v>
      </c>
      <c r="H114" s="10">
        <v>81</v>
      </c>
      <c r="I114" s="65">
        <f>SUM(I115+I120+I124+I128+I132+I136)</f>
        <v>0</v>
      </c>
      <c r="J114" s="65">
        <f>SUM(J115+J120+J124+J128+J132+J136)</f>
        <v>0</v>
      </c>
      <c r="K114" s="65">
        <f>SUM(K115+K120+K124+K128+K132+K136)</f>
        <v>0</v>
      </c>
      <c r="L114" s="65">
        <f>SUM(L115+L120+L124+L128+L132+L136)</f>
        <v>0</v>
      </c>
      <c r="M114"/>
    </row>
    <row r="115" spans="1:13" ht="14.25" hidden="1" customHeight="1">
      <c r="A115" s="88">
        <v>2</v>
      </c>
      <c r="B115" s="89">
        <v>6</v>
      </c>
      <c r="C115" s="90">
        <v>1</v>
      </c>
      <c r="D115" s="91"/>
      <c r="E115" s="89"/>
      <c r="F115" s="114"/>
      <c r="G115" s="91" t="s">
        <v>88</v>
      </c>
      <c r="H115" s="10">
        <v>82</v>
      </c>
      <c r="I115" s="75">
        <f t="shared" ref="I115:L116" si="6">I116</f>
        <v>0</v>
      </c>
      <c r="J115" s="109">
        <f t="shared" si="6"/>
        <v>0</v>
      </c>
      <c r="K115" s="74">
        <f t="shared" si="6"/>
        <v>0</v>
      </c>
      <c r="L115" s="75">
        <f t="shared" si="6"/>
        <v>0</v>
      </c>
      <c r="M115"/>
    </row>
    <row r="116" spans="1:13" ht="14.25" hidden="1" customHeight="1">
      <c r="A116" s="80">
        <v>2</v>
      </c>
      <c r="B116" s="76">
        <v>6</v>
      </c>
      <c r="C116" s="77">
        <v>1</v>
      </c>
      <c r="D116" s="78">
        <v>1</v>
      </c>
      <c r="E116" s="76"/>
      <c r="F116" s="111"/>
      <c r="G116" s="78" t="s">
        <v>88</v>
      </c>
      <c r="H116" s="10">
        <v>83</v>
      </c>
      <c r="I116" s="65">
        <f t="shared" si="6"/>
        <v>0</v>
      </c>
      <c r="J116" s="106">
        <f t="shared" si="6"/>
        <v>0</v>
      </c>
      <c r="K116" s="66">
        <f t="shared" si="6"/>
        <v>0</v>
      </c>
      <c r="L116" s="65">
        <f t="shared" si="6"/>
        <v>0</v>
      </c>
      <c r="M116"/>
    </row>
    <row r="117" spans="1:13" hidden="1">
      <c r="A117" s="80">
        <v>2</v>
      </c>
      <c r="B117" s="76">
        <v>6</v>
      </c>
      <c r="C117" s="77">
        <v>1</v>
      </c>
      <c r="D117" s="78">
        <v>1</v>
      </c>
      <c r="E117" s="76">
        <v>1</v>
      </c>
      <c r="F117" s="111"/>
      <c r="G117" s="78" t="s">
        <v>88</v>
      </c>
      <c r="H117" s="10">
        <v>84</v>
      </c>
      <c r="I117" s="65">
        <f>SUM(I118:I119)</f>
        <v>0</v>
      </c>
      <c r="J117" s="106">
        <f>SUM(J118:J119)</f>
        <v>0</v>
      </c>
      <c r="K117" s="66">
        <f>SUM(K118:K119)</f>
        <v>0</v>
      </c>
      <c r="L117" s="65">
        <f>SUM(L118:L119)</f>
        <v>0</v>
      </c>
    </row>
    <row r="118" spans="1:13" ht="13.5" hidden="1" customHeight="1">
      <c r="A118" s="80">
        <v>2</v>
      </c>
      <c r="B118" s="76">
        <v>6</v>
      </c>
      <c r="C118" s="77">
        <v>1</v>
      </c>
      <c r="D118" s="78">
        <v>1</v>
      </c>
      <c r="E118" s="76">
        <v>1</v>
      </c>
      <c r="F118" s="111">
        <v>1</v>
      </c>
      <c r="G118" s="78" t="s">
        <v>89</v>
      </c>
      <c r="H118" s="10">
        <v>85</v>
      </c>
      <c r="I118" s="83">
        <v>0</v>
      </c>
      <c r="J118" s="83">
        <v>0</v>
      </c>
      <c r="K118" s="83">
        <v>0</v>
      </c>
      <c r="L118" s="83">
        <v>0</v>
      </c>
      <c r="M118"/>
    </row>
    <row r="119" spans="1:13" hidden="1">
      <c r="A119" s="96">
        <v>2</v>
      </c>
      <c r="B119" s="71">
        <v>6</v>
      </c>
      <c r="C119" s="69">
        <v>1</v>
      </c>
      <c r="D119" s="70">
        <v>1</v>
      </c>
      <c r="E119" s="71">
        <v>1</v>
      </c>
      <c r="F119" s="113">
        <v>2</v>
      </c>
      <c r="G119" s="70" t="s">
        <v>90</v>
      </c>
      <c r="H119" s="10">
        <v>86</v>
      </c>
      <c r="I119" s="81">
        <v>0</v>
      </c>
      <c r="J119" s="81">
        <v>0</v>
      </c>
      <c r="K119" s="81">
        <v>0</v>
      </c>
      <c r="L119" s="81">
        <v>0</v>
      </c>
    </row>
    <row r="120" spans="1:13" ht="25.5" hidden="1" customHeight="1">
      <c r="A120" s="80">
        <v>2</v>
      </c>
      <c r="B120" s="76">
        <v>6</v>
      </c>
      <c r="C120" s="77">
        <v>2</v>
      </c>
      <c r="D120" s="78"/>
      <c r="E120" s="76"/>
      <c r="F120" s="111"/>
      <c r="G120" s="78" t="s">
        <v>91</v>
      </c>
      <c r="H120" s="10">
        <v>87</v>
      </c>
      <c r="I120" s="65">
        <f t="shared" ref="I120:L122" si="7">I121</f>
        <v>0</v>
      </c>
      <c r="J120" s="106">
        <f t="shared" si="7"/>
        <v>0</v>
      </c>
      <c r="K120" s="66">
        <f t="shared" si="7"/>
        <v>0</v>
      </c>
      <c r="L120" s="65">
        <f t="shared" si="7"/>
        <v>0</v>
      </c>
      <c r="M120"/>
    </row>
    <row r="121" spans="1:13" ht="14.25" hidden="1" customHeight="1">
      <c r="A121" s="80">
        <v>2</v>
      </c>
      <c r="B121" s="76">
        <v>6</v>
      </c>
      <c r="C121" s="77">
        <v>2</v>
      </c>
      <c r="D121" s="78">
        <v>1</v>
      </c>
      <c r="E121" s="76"/>
      <c r="F121" s="111"/>
      <c r="G121" s="78" t="s">
        <v>91</v>
      </c>
      <c r="H121" s="10">
        <v>88</v>
      </c>
      <c r="I121" s="65">
        <f t="shared" si="7"/>
        <v>0</v>
      </c>
      <c r="J121" s="106">
        <f t="shared" si="7"/>
        <v>0</v>
      </c>
      <c r="K121" s="66">
        <f t="shared" si="7"/>
        <v>0</v>
      </c>
      <c r="L121" s="65">
        <f t="shared" si="7"/>
        <v>0</v>
      </c>
      <c r="M121"/>
    </row>
    <row r="122" spans="1:13" ht="14.25" hidden="1" customHeight="1">
      <c r="A122" s="80">
        <v>2</v>
      </c>
      <c r="B122" s="76">
        <v>6</v>
      </c>
      <c r="C122" s="77">
        <v>2</v>
      </c>
      <c r="D122" s="78">
        <v>1</v>
      </c>
      <c r="E122" s="76">
        <v>1</v>
      </c>
      <c r="F122" s="111"/>
      <c r="G122" s="78" t="s">
        <v>91</v>
      </c>
      <c r="H122" s="10">
        <v>89</v>
      </c>
      <c r="I122" s="116">
        <f t="shared" si="7"/>
        <v>0</v>
      </c>
      <c r="J122" s="117">
        <f t="shared" si="7"/>
        <v>0</v>
      </c>
      <c r="K122" s="118">
        <f t="shared" si="7"/>
        <v>0</v>
      </c>
      <c r="L122" s="116">
        <f t="shared" si="7"/>
        <v>0</v>
      </c>
      <c r="M122"/>
    </row>
    <row r="123" spans="1:13" ht="25.5" hidden="1" customHeight="1">
      <c r="A123" s="80">
        <v>2</v>
      </c>
      <c r="B123" s="76">
        <v>6</v>
      </c>
      <c r="C123" s="77">
        <v>2</v>
      </c>
      <c r="D123" s="78">
        <v>1</v>
      </c>
      <c r="E123" s="76">
        <v>1</v>
      </c>
      <c r="F123" s="111">
        <v>1</v>
      </c>
      <c r="G123" s="78" t="s">
        <v>91</v>
      </c>
      <c r="H123" s="10">
        <v>90</v>
      </c>
      <c r="I123" s="83">
        <v>0</v>
      </c>
      <c r="J123" s="83">
        <v>0</v>
      </c>
      <c r="K123" s="83">
        <v>0</v>
      </c>
      <c r="L123" s="83">
        <v>0</v>
      </c>
      <c r="M123"/>
    </row>
    <row r="124" spans="1:13" ht="26.25" hidden="1" customHeight="1">
      <c r="A124" s="96">
        <v>2</v>
      </c>
      <c r="B124" s="71">
        <v>6</v>
      </c>
      <c r="C124" s="69">
        <v>3</v>
      </c>
      <c r="D124" s="70"/>
      <c r="E124" s="71"/>
      <c r="F124" s="113"/>
      <c r="G124" s="70" t="s">
        <v>92</v>
      </c>
      <c r="H124" s="10">
        <v>91</v>
      </c>
      <c r="I124" s="86">
        <f t="shared" ref="I124:L126" si="8">I125</f>
        <v>0</v>
      </c>
      <c r="J124" s="108">
        <f t="shared" si="8"/>
        <v>0</v>
      </c>
      <c r="K124" s="87">
        <f t="shared" si="8"/>
        <v>0</v>
      </c>
      <c r="L124" s="86">
        <f t="shared" si="8"/>
        <v>0</v>
      </c>
      <c r="M124"/>
    </row>
    <row r="125" spans="1:13" ht="25.5" hidden="1" customHeight="1">
      <c r="A125" s="80">
        <v>2</v>
      </c>
      <c r="B125" s="76">
        <v>6</v>
      </c>
      <c r="C125" s="77">
        <v>3</v>
      </c>
      <c r="D125" s="78">
        <v>1</v>
      </c>
      <c r="E125" s="76"/>
      <c r="F125" s="111"/>
      <c r="G125" s="78" t="s">
        <v>92</v>
      </c>
      <c r="H125" s="10">
        <v>92</v>
      </c>
      <c r="I125" s="65">
        <f t="shared" si="8"/>
        <v>0</v>
      </c>
      <c r="J125" s="106">
        <f t="shared" si="8"/>
        <v>0</v>
      </c>
      <c r="K125" s="66">
        <f t="shared" si="8"/>
        <v>0</v>
      </c>
      <c r="L125" s="65">
        <f t="shared" si="8"/>
        <v>0</v>
      </c>
      <c r="M125"/>
    </row>
    <row r="126" spans="1:13" ht="26.25" hidden="1" customHeight="1">
      <c r="A126" s="80">
        <v>2</v>
      </c>
      <c r="B126" s="76">
        <v>6</v>
      </c>
      <c r="C126" s="77">
        <v>3</v>
      </c>
      <c r="D126" s="78">
        <v>1</v>
      </c>
      <c r="E126" s="76">
        <v>1</v>
      </c>
      <c r="F126" s="111"/>
      <c r="G126" s="78" t="s">
        <v>92</v>
      </c>
      <c r="H126" s="10">
        <v>93</v>
      </c>
      <c r="I126" s="65">
        <f t="shared" si="8"/>
        <v>0</v>
      </c>
      <c r="J126" s="106">
        <f t="shared" si="8"/>
        <v>0</v>
      </c>
      <c r="K126" s="66">
        <f t="shared" si="8"/>
        <v>0</v>
      </c>
      <c r="L126" s="65">
        <f t="shared" si="8"/>
        <v>0</v>
      </c>
      <c r="M126"/>
    </row>
    <row r="127" spans="1:13" ht="27" hidden="1" customHeight="1">
      <c r="A127" s="80">
        <v>2</v>
      </c>
      <c r="B127" s="76">
        <v>6</v>
      </c>
      <c r="C127" s="77">
        <v>3</v>
      </c>
      <c r="D127" s="78">
        <v>1</v>
      </c>
      <c r="E127" s="76">
        <v>1</v>
      </c>
      <c r="F127" s="111">
        <v>1</v>
      </c>
      <c r="G127" s="78" t="s">
        <v>92</v>
      </c>
      <c r="H127" s="10">
        <v>94</v>
      </c>
      <c r="I127" s="83">
        <v>0</v>
      </c>
      <c r="J127" s="83">
        <v>0</v>
      </c>
      <c r="K127" s="83">
        <v>0</v>
      </c>
      <c r="L127" s="83">
        <v>0</v>
      </c>
      <c r="M127"/>
    </row>
    <row r="128" spans="1:13" ht="25.5" hidden="1" customHeight="1">
      <c r="A128" s="96">
        <v>2</v>
      </c>
      <c r="B128" s="71">
        <v>6</v>
      </c>
      <c r="C128" s="69">
        <v>4</v>
      </c>
      <c r="D128" s="70"/>
      <c r="E128" s="71"/>
      <c r="F128" s="113"/>
      <c r="G128" s="70" t="s">
        <v>93</v>
      </c>
      <c r="H128" s="10">
        <v>95</v>
      </c>
      <c r="I128" s="86">
        <f t="shared" ref="I128:L130" si="9">I129</f>
        <v>0</v>
      </c>
      <c r="J128" s="108">
        <f t="shared" si="9"/>
        <v>0</v>
      </c>
      <c r="K128" s="87">
        <f t="shared" si="9"/>
        <v>0</v>
      </c>
      <c r="L128" s="86">
        <f t="shared" si="9"/>
        <v>0</v>
      </c>
      <c r="M128"/>
    </row>
    <row r="129" spans="1:13" ht="27" hidden="1" customHeight="1">
      <c r="A129" s="80">
        <v>2</v>
      </c>
      <c r="B129" s="76">
        <v>6</v>
      </c>
      <c r="C129" s="77">
        <v>4</v>
      </c>
      <c r="D129" s="78">
        <v>1</v>
      </c>
      <c r="E129" s="76"/>
      <c r="F129" s="111"/>
      <c r="G129" s="78" t="s">
        <v>93</v>
      </c>
      <c r="H129" s="10">
        <v>96</v>
      </c>
      <c r="I129" s="65">
        <f t="shared" si="9"/>
        <v>0</v>
      </c>
      <c r="J129" s="106">
        <f t="shared" si="9"/>
        <v>0</v>
      </c>
      <c r="K129" s="66">
        <f t="shared" si="9"/>
        <v>0</v>
      </c>
      <c r="L129" s="65">
        <f t="shared" si="9"/>
        <v>0</v>
      </c>
      <c r="M129"/>
    </row>
    <row r="130" spans="1:13" ht="27" hidden="1" customHeight="1">
      <c r="A130" s="80">
        <v>2</v>
      </c>
      <c r="B130" s="76">
        <v>6</v>
      </c>
      <c r="C130" s="77">
        <v>4</v>
      </c>
      <c r="D130" s="78">
        <v>1</v>
      </c>
      <c r="E130" s="76">
        <v>1</v>
      </c>
      <c r="F130" s="111"/>
      <c r="G130" s="78" t="s">
        <v>93</v>
      </c>
      <c r="H130" s="10">
        <v>97</v>
      </c>
      <c r="I130" s="65">
        <f t="shared" si="9"/>
        <v>0</v>
      </c>
      <c r="J130" s="106">
        <f t="shared" si="9"/>
        <v>0</v>
      </c>
      <c r="K130" s="66">
        <f t="shared" si="9"/>
        <v>0</v>
      </c>
      <c r="L130" s="65">
        <f t="shared" si="9"/>
        <v>0</v>
      </c>
      <c r="M130"/>
    </row>
    <row r="131" spans="1:13" ht="27.75" hidden="1" customHeight="1">
      <c r="A131" s="80">
        <v>2</v>
      </c>
      <c r="B131" s="76">
        <v>6</v>
      </c>
      <c r="C131" s="77">
        <v>4</v>
      </c>
      <c r="D131" s="78">
        <v>1</v>
      </c>
      <c r="E131" s="76">
        <v>1</v>
      </c>
      <c r="F131" s="111">
        <v>1</v>
      </c>
      <c r="G131" s="78" t="s">
        <v>93</v>
      </c>
      <c r="H131" s="10">
        <v>98</v>
      </c>
      <c r="I131" s="83">
        <v>0</v>
      </c>
      <c r="J131" s="83">
        <v>0</v>
      </c>
      <c r="K131" s="83">
        <v>0</v>
      </c>
      <c r="L131" s="83">
        <v>0</v>
      </c>
      <c r="M131"/>
    </row>
    <row r="132" spans="1:13" ht="27" hidden="1" customHeight="1">
      <c r="A132" s="88">
        <v>2</v>
      </c>
      <c r="B132" s="97">
        <v>6</v>
      </c>
      <c r="C132" s="98">
        <v>5</v>
      </c>
      <c r="D132" s="100"/>
      <c r="E132" s="97"/>
      <c r="F132" s="119"/>
      <c r="G132" s="100" t="s">
        <v>94</v>
      </c>
      <c r="H132" s="10">
        <v>99</v>
      </c>
      <c r="I132" s="93">
        <f t="shared" ref="I132:L134" si="10">I133</f>
        <v>0</v>
      </c>
      <c r="J132" s="120">
        <f t="shared" si="10"/>
        <v>0</v>
      </c>
      <c r="K132" s="94">
        <f t="shared" si="10"/>
        <v>0</v>
      </c>
      <c r="L132" s="93">
        <f t="shared" si="10"/>
        <v>0</v>
      </c>
      <c r="M132"/>
    </row>
    <row r="133" spans="1:13" ht="29.25" hidden="1" customHeight="1">
      <c r="A133" s="80">
        <v>2</v>
      </c>
      <c r="B133" s="76">
        <v>6</v>
      </c>
      <c r="C133" s="77">
        <v>5</v>
      </c>
      <c r="D133" s="78">
        <v>1</v>
      </c>
      <c r="E133" s="76"/>
      <c r="F133" s="111"/>
      <c r="G133" s="100" t="s">
        <v>94</v>
      </c>
      <c r="H133" s="10">
        <v>100</v>
      </c>
      <c r="I133" s="65">
        <f t="shared" si="10"/>
        <v>0</v>
      </c>
      <c r="J133" s="106">
        <f t="shared" si="10"/>
        <v>0</v>
      </c>
      <c r="K133" s="66">
        <f t="shared" si="10"/>
        <v>0</v>
      </c>
      <c r="L133" s="65">
        <f t="shared" si="10"/>
        <v>0</v>
      </c>
      <c r="M133"/>
    </row>
    <row r="134" spans="1:13" ht="25.5" hidden="1" customHeight="1">
      <c r="A134" s="80">
        <v>2</v>
      </c>
      <c r="B134" s="76">
        <v>6</v>
      </c>
      <c r="C134" s="77">
        <v>5</v>
      </c>
      <c r="D134" s="78">
        <v>1</v>
      </c>
      <c r="E134" s="76">
        <v>1</v>
      </c>
      <c r="F134" s="111"/>
      <c r="G134" s="100" t="s">
        <v>94</v>
      </c>
      <c r="H134" s="10">
        <v>101</v>
      </c>
      <c r="I134" s="65">
        <f t="shared" si="10"/>
        <v>0</v>
      </c>
      <c r="J134" s="106">
        <f t="shared" si="10"/>
        <v>0</v>
      </c>
      <c r="K134" s="66">
        <f t="shared" si="10"/>
        <v>0</v>
      </c>
      <c r="L134" s="65">
        <f t="shared" si="10"/>
        <v>0</v>
      </c>
      <c r="M134"/>
    </row>
    <row r="135" spans="1:13" ht="27.75" hidden="1" customHeight="1">
      <c r="A135" s="76">
        <v>2</v>
      </c>
      <c r="B135" s="77">
        <v>6</v>
      </c>
      <c r="C135" s="76">
        <v>5</v>
      </c>
      <c r="D135" s="76">
        <v>1</v>
      </c>
      <c r="E135" s="78">
        <v>1</v>
      </c>
      <c r="F135" s="111">
        <v>1</v>
      </c>
      <c r="G135" s="76" t="s">
        <v>95</v>
      </c>
      <c r="H135" s="10">
        <v>102</v>
      </c>
      <c r="I135" s="83">
        <v>0</v>
      </c>
      <c r="J135" s="83">
        <v>0</v>
      </c>
      <c r="K135" s="83">
        <v>0</v>
      </c>
      <c r="L135" s="83">
        <v>0</v>
      </c>
      <c r="M135"/>
    </row>
    <row r="136" spans="1:13" ht="27.75" hidden="1" customHeight="1">
      <c r="A136" s="80">
        <v>2</v>
      </c>
      <c r="B136" s="77">
        <v>6</v>
      </c>
      <c r="C136" s="76">
        <v>6</v>
      </c>
      <c r="D136" s="77"/>
      <c r="E136" s="78"/>
      <c r="F136" s="79"/>
      <c r="G136" s="16" t="s">
        <v>96</v>
      </c>
      <c r="H136" s="10">
        <v>103</v>
      </c>
      <c r="I136" s="66">
        <f t="shared" ref="I136:L138" si="11">I137</f>
        <v>0</v>
      </c>
      <c r="J136" s="65">
        <f t="shared" si="11"/>
        <v>0</v>
      </c>
      <c r="K136" s="65">
        <f t="shared" si="11"/>
        <v>0</v>
      </c>
      <c r="L136" s="65">
        <f t="shared" si="11"/>
        <v>0</v>
      </c>
      <c r="M136"/>
    </row>
    <row r="137" spans="1:13" ht="27.75" hidden="1" customHeight="1">
      <c r="A137" s="80">
        <v>2</v>
      </c>
      <c r="B137" s="77">
        <v>6</v>
      </c>
      <c r="C137" s="76">
        <v>6</v>
      </c>
      <c r="D137" s="77">
        <v>1</v>
      </c>
      <c r="E137" s="78"/>
      <c r="F137" s="79"/>
      <c r="G137" s="16" t="s">
        <v>96</v>
      </c>
      <c r="H137" s="10">
        <v>104</v>
      </c>
      <c r="I137" s="65">
        <f t="shared" si="11"/>
        <v>0</v>
      </c>
      <c r="J137" s="65">
        <f t="shared" si="11"/>
        <v>0</v>
      </c>
      <c r="K137" s="65">
        <f t="shared" si="11"/>
        <v>0</v>
      </c>
      <c r="L137" s="65">
        <f t="shared" si="11"/>
        <v>0</v>
      </c>
      <c r="M137"/>
    </row>
    <row r="138" spans="1:13" ht="27.75" hidden="1" customHeight="1">
      <c r="A138" s="80">
        <v>2</v>
      </c>
      <c r="B138" s="77">
        <v>6</v>
      </c>
      <c r="C138" s="76">
        <v>6</v>
      </c>
      <c r="D138" s="77">
        <v>1</v>
      </c>
      <c r="E138" s="78">
        <v>1</v>
      </c>
      <c r="F138" s="79"/>
      <c r="G138" s="16" t="s">
        <v>96</v>
      </c>
      <c r="H138" s="10">
        <v>105</v>
      </c>
      <c r="I138" s="65">
        <f t="shared" si="11"/>
        <v>0</v>
      </c>
      <c r="J138" s="65">
        <f t="shared" si="11"/>
        <v>0</v>
      </c>
      <c r="K138" s="65">
        <f t="shared" si="11"/>
        <v>0</v>
      </c>
      <c r="L138" s="65">
        <f t="shared" si="11"/>
        <v>0</v>
      </c>
      <c r="M138"/>
    </row>
    <row r="139" spans="1:13" ht="27.75" hidden="1" customHeight="1">
      <c r="A139" s="80">
        <v>2</v>
      </c>
      <c r="B139" s="77">
        <v>6</v>
      </c>
      <c r="C139" s="76">
        <v>6</v>
      </c>
      <c r="D139" s="77">
        <v>1</v>
      </c>
      <c r="E139" s="78">
        <v>1</v>
      </c>
      <c r="F139" s="79">
        <v>1</v>
      </c>
      <c r="G139" s="17" t="s">
        <v>96</v>
      </c>
      <c r="H139" s="10">
        <v>106</v>
      </c>
      <c r="I139" s="83">
        <v>0</v>
      </c>
      <c r="J139" s="121">
        <v>0</v>
      </c>
      <c r="K139" s="83">
        <v>0</v>
      </c>
      <c r="L139" s="83">
        <v>0</v>
      </c>
      <c r="M139"/>
    </row>
    <row r="140" spans="1:13" ht="28.5" customHeight="1">
      <c r="A140" s="110">
        <v>2</v>
      </c>
      <c r="B140" s="61">
        <v>7</v>
      </c>
      <c r="C140" s="61"/>
      <c r="D140" s="62"/>
      <c r="E140" s="62"/>
      <c r="F140" s="64"/>
      <c r="G140" s="63" t="s">
        <v>97</v>
      </c>
      <c r="H140" s="10">
        <v>107</v>
      </c>
      <c r="I140" s="66">
        <f>SUM(I141+I146+I154)</f>
        <v>5840</v>
      </c>
      <c r="J140" s="106">
        <f>SUM(J141+J146+J154)</f>
        <v>5840</v>
      </c>
      <c r="K140" s="66">
        <f>SUM(K141+K146+K154)</f>
        <v>5840</v>
      </c>
      <c r="L140" s="65">
        <f>SUM(L141+L146+L154)</f>
        <v>5840</v>
      </c>
      <c r="M140"/>
    </row>
    <row r="141" spans="1:13" hidden="1">
      <c r="A141" s="80">
        <v>2</v>
      </c>
      <c r="B141" s="76">
        <v>7</v>
      </c>
      <c r="C141" s="76">
        <v>1</v>
      </c>
      <c r="D141" s="77"/>
      <c r="E141" s="77"/>
      <c r="F141" s="79"/>
      <c r="G141" s="78" t="s">
        <v>98</v>
      </c>
      <c r="H141" s="10">
        <v>108</v>
      </c>
      <c r="I141" s="66">
        <f t="shared" ref="I141:L142" si="12">I142</f>
        <v>0</v>
      </c>
      <c r="J141" s="106">
        <f t="shared" si="12"/>
        <v>0</v>
      </c>
      <c r="K141" s="66">
        <f t="shared" si="12"/>
        <v>0</v>
      </c>
      <c r="L141" s="65">
        <f t="shared" si="12"/>
        <v>0</v>
      </c>
    </row>
    <row r="142" spans="1:13" ht="24" hidden="1" customHeight="1">
      <c r="A142" s="80">
        <v>2</v>
      </c>
      <c r="B142" s="76">
        <v>7</v>
      </c>
      <c r="C142" s="76">
        <v>1</v>
      </c>
      <c r="D142" s="77">
        <v>1</v>
      </c>
      <c r="E142" s="77"/>
      <c r="F142" s="79"/>
      <c r="G142" s="78" t="s">
        <v>98</v>
      </c>
      <c r="H142" s="10">
        <v>109</v>
      </c>
      <c r="I142" s="66">
        <f t="shared" si="12"/>
        <v>0</v>
      </c>
      <c r="J142" s="106">
        <f t="shared" si="12"/>
        <v>0</v>
      </c>
      <c r="K142" s="66">
        <f t="shared" si="12"/>
        <v>0</v>
      </c>
      <c r="L142" s="65">
        <f t="shared" si="12"/>
        <v>0</v>
      </c>
      <c r="M142"/>
    </row>
    <row r="143" spans="1:13" ht="28.5" hidden="1" customHeight="1">
      <c r="A143" s="80">
        <v>2</v>
      </c>
      <c r="B143" s="76">
        <v>7</v>
      </c>
      <c r="C143" s="76">
        <v>1</v>
      </c>
      <c r="D143" s="77">
        <v>1</v>
      </c>
      <c r="E143" s="77">
        <v>1</v>
      </c>
      <c r="F143" s="79"/>
      <c r="G143" s="78" t="s">
        <v>98</v>
      </c>
      <c r="H143" s="10">
        <v>110</v>
      </c>
      <c r="I143" s="66">
        <f>SUM(I144:I145)</f>
        <v>0</v>
      </c>
      <c r="J143" s="106">
        <f>SUM(J144:J145)</f>
        <v>0</v>
      </c>
      <c r="K143" s="66">
        <f>SUM(K144:K145)</f>
        <v>0</v>
      </c>
      <c r="L143" s="65">
        <f>SUM(L144:L145)</f>
        <v>0</v>
      </c>
      <c r="M143"/>
    </row>
    <row r="144" spans="1:13" ht="26.25" hidden="1" customHeight="1">
      <c r="A144" s="96">
        <v>2</v>
      </c>
      <c r="B144" s="71">
        <v>7</v>
      </c>
      <c r="C144" s="96">
        <v>1</v>
      </c>
      <c r="D144" s="76">
        <v>1</v>
      </c>
      <c r="E144" s="69">
        <v>1</v>
      </c>
      <c r="F144" s="72">
        <v>1</v>
      </c>
      <c r="G144" s="70" t="s">
        <v>99</v>
      </c>
      <c r="H144" s="10">
        <v>111</v>
      </c>
      <c r="I144" s="122">
        <v>0</v>
      </c>
      <c r="J144" s="122">
        <v>0</v>
      </c>
      <c r="K144" s="122">
        <v>0</v>
      </c>
      <c r="L144" s="122">
        <v>0</v>
      </c>
      <c r="M144"/>
    </row>
    <row r="145" spans="1:13" ht="24" hidden="1" customHeight="1">
      <c r="A145" s="76">
        <v>2</v>
      </c>
      <c r="B145" s="76">
        <v>7</v>
      </c>
      <c r="C145" s="80">
        <v>1</v>
      </c>
      <c r="D145" s="76">
        <v>1</v>
      </c>
      <c r="E145" s="77">
        <v>1</v>
      </c>
      <c r="F145" s="79">
        <v>2</v>
      </c>
      <c r="G145" s="78" t="s">
        <v>100</v>
      </c>
      <c r="H145" s="10">
        <v>112</v>
      </c>
      <c r="I145" s="82">
        <v>0</v>
      </c>
      <c r="J145" s="82">
        <v>0</v>
      </c>
      <c r="K145" s="82">
        <v>0</v>
      </c>
      <c r="L145" s="82">
        <v>0</v>
      </c>
      <c r="M145"/>
    </row>
    <row r="146" spans="1:13" ht="25.5" hidden="1" customHeight="1">
      <c r="A146" s="88">
        <v>2</v>
      </c>
      <c r="B146" s="89">
        <v>7</v>
      </c>
      <c r="C146" s="88">
        <v>2</v>
      </c>
      <c r="D146" s="89"/>
      <c r="E146" s="90"/>
      <c r="F146" s="92"/>
      <c r="G146" s="91" t="s">
        <v>101</v>
      </c>
      <c r="H146" s="10">
        <v>113</v>
      </c>
      <c r="I146" s="74">
        <f t="shared" ref="I146:L147" si="13">I147</f>
        <v>0</v>
      </c>
      <c r="J146" s="109">
        <f t="shared" si="13"/>
        <v>0</v>
      </c>
      <c r="K146" s="74">
        <f t="shared" si="13"/>
        <v>0</v>
      </c>
      <c r="L146" s="75">
        <f t="shared" si="13"/>
        <v>0</v>
      </c>
      <c r="M146"/>
    </row>
    <row r="147" spans="1:13" ht="25.5" hidden="1" customHeight="1">
      <c r="A147" s="80">
        <v>2</v>
      </c>
      <c r="B147" s="76">
        <v>7</v>
      </c>
      <c r="C147" s="80">
        <v>2</v>
      </c>
      <c r="D147" s="76">
        <v>1</v>
      </c>
      <c r="E147" s="77"/>
      <c r="F147" s="79"/>
      <c r="G147" s="78" t="s">
        <v>102</v>
      </c>
      <c r="H147" s="10">
        <v>114</v>
      </c>
      <c r="I147" s="66">
        <f t="shared" si="13"/>
        <v>0</v>
      </c>
      <c r="J147" s="106">
        <f t="shared" si="13"/>
        <v>0</v>
      </c>
      <c r="K147" s="66">
        <f t="shared" si="13"/>
        <v>0</v>
      </c>
      <c r="L147" s="65">
        <f t="shared" si="13"/>
        <v>0</v>
      </c>
      <c r="M147"/>
    </row>
    <row r="148" spans="1:13" ht="25.5" hidden="1" customHeight="1">
      <c r="A148" s="80">
        <v>2</v>
      </c>
      <c r="B148" s="76">
        <v>7</v>
      </c>
      <c r="C148" s="80">
        <v>2</v>
      </c>
      <c r="D148" s="76">
        <v>1</v>
      </c>
      <c r="E148" s="77">
        <v>1</v>
      </c>
      <c r="F148" s="79"/>
      <c r="G148" s="78" t="s">
        <v>102</v>
      </c>
      <c r="H148" s="10">
        <v>115</v>
      </c>
      <c r="I148" s="66">
        <f>SUM(I149:I150)</f>
        <v>0</v>
      </c>
      <c r="J148" s="106">
        <f>SUM(J149:J150)</f>
        <v>0</v>
      </c>
      <c r="K148" s="66">
        <f>SUM(K149:K150)</f>
        <v>0</v>
      </c>
      <c r="L148" s="65">
        <f>SUM(L149:L150)</f>
        <v>0</v>
      </c>
      <c r="M148"/>
    </row>
    <row r="149" spans="1:13" ht="23.25" hidden="1" customHeight="1">
      <c r="A149" s="80">
        <v>2</v>
      </c>
      <c r="B149" s="76">
        <v>7</v>
      </c>
      <c r="C149" s="80">
        <v>2</v>
      </c>
      <c r="D149" s="76">
        <v>1</v>
      </c>
      <c r="E149" s="77">
        <v>1</v>
      </c>
      <c r="F149" s="79">
        <v>1</v>
      </c>
      <c r="G149" s="78" t="s">
        <v>103</v>
      </c>
      <c r="H149" s="10">
        <v>116</v>
      </c>
      <c r="I149" s="82">
        <v>0</v>
      </c>
      <c r="J149" s="82">
        <v>0</v>
      </c>
      <c r="K149" s="82">
        <v>0</v>
      </c>
      <c r="L149" s="82">
        <v>0</v>
      </c>
      <c r="M149"/>
    </row>
    <row r="150" spans="1:13" ht="26.25" hidden="1" customHeight="1">
      <c r="A150" s="80">
        <v>2</v>
      </c>
      <c r="B150" s="76">
        <v>7</v>
      </c>
      <c r="C150" s="80">
        <v>2</v>
      </c>
      <c r="D150" s="76">
        <v>1</v>
      </c>
      <c r="E150" s="77">
        <v>1</v>
      </c>
      <c r="F150" s="79">
        <v>2</v>
      </c>
      <c r="G150" s="78" t="s">
        <v>104</v>
      </c>
      <c r="H150" s="10">
        <v>117</v>
      </c>
      <c r="I150" s="82">
        <v>0</v>
      </c>
      <c r="J150" s="82">
        <v>0</v>
      </c>
      <c r="K150" s="82">
        <v>0</v>
      </c>
      <c r="L150" s="82">
        <v>0</v>
      </c>
      <c r="M150"/>
    </row>
    <row r="151" spans="1:13" ht="27.75" hidden="1" customHeight="1">
      <c r="A151" s="80">
        <v>2</v>
      </c>
      <c r="B151" s="76">
        <v>7</v>
      </c>
      <c r="C151" s="80">
        <v>2</v>
      </c>
      <c r="D151" s="76">
        <v>2</v>
      </c>
      <c r="E151" s="77"/>
      <c r="F151" s="79"/>
      <c r="G151" s="78" t="s">
        <v>105</v>
      </c>
      <c r="H151" s="10">
        <v>118</v>
      </c>
      <c r="I151" s="66">
        <f>I152</f>
        <v>0</v>
      </c>
      <c r="J151" s="66">
        <f>J152</f>
        <v>0</v>
      </c>
      <c r="K151" s="66">
        <f>K152</f>
        <v>0</v>
      </c>
      <c r="L151" s="66">
        <f>L152</f>
        <v>0</v>
      </c>
      <c r="M151"/>
    </row>
    <row r="152" spans="1:13" ht="24.75" hidden="1" customHeight="1">
      <c r="A152" s="80">
        <v>2</v>
      </c>
      <c r="B152" s="76">
        <v>7</v>
      </c>
      <c r="C152" s="80">
        <v>2</v>
      </c>
      <c r="D152" s="76">
        <v>2</v>
      </c>
      <c r="E152" s="77">
        <v>1</v>
      </c>
      <c r="F152" s="79"/>
      <c r="G152" s="78" t="s">
        <v>105</v>
      </c>
      <c r="H152" s="10">
        <v>119</v>
      </c>
      <c r="I152" s="66">
        <f>SUM(I153)</f>
        <v>0</v>
      </c>
      <c r="J152" s="66">
        <f>SUM(J153)</f>
        <v>0</v>
      </c>
      <c r="K152" s="66">
        <f>SUM(K153)</f>
        <v>0</v>
      </c>
      <c r="L152" s="66">
        <f>SUM(L153)</f>
        <v>0</v>
      </c>
      <c r="M152"/>
    </row>
    <row r="153" spans="1:13" ht="27" hidden="1" customHeight="1">
      <c r="A153" s="80">
        <v>2</v>
      </c>
      <c r="B153" s="76">
        <v>7</v>
      </c>
      <c r="C153" s="80">
        <v>2</v>
      </c>
      <c r="D153" s="76">
        <v>2</v>
      </c>
      <c r="E153" s="77">
        <v>1</v>
      </c>
      <c r="F153" s="79">
        <v>1</v>
      </c>
      <c r="G153" s="78" t="s">
        <v>105</v>
      </c>
      <c r="H153" s="10">
        <v>120</v>
      </c>
      <c r="I153" s="82">
        <v>0</v>
      </c>
      <c r="J153" s="82">
        <v>0</v>
      </c>
      <c r="K153" s="82">
        <v>0</v>
      </c>
      <c r="L153" s="82">
        <v>0</v>
      </c>
      <c r="M153"/>
    </row>
    <row r="154" spans="1:13">
      <c r="A154" s="80">
        <v>2</v>
      </c>
      <c r="B154" s="76">
        <v>7</v>
      </c>
      <c r="C154" s="80">
        <v>3</v>
      </c>
      <c r="D154" s="76"/>
      <c r="E154" s="77"/>
      <c r="F154" s="79"/>
      <c r="G154" s="78" t="s">
        <v>106</v>
      </c>
      <c r="H154" s="10">
        <v>121</v>
      </c>
      <c r="I154" s="66">
        <f t="shared" ref="I154:L155" si="14">I155</f>
        <v>5840</v>
      </c>
      <c r="J154" s="106">
        <f t="shared" si="14"/>
        <v>5840</v>
      </c>
      <c r="K154" s="66">
        <f t="shared" si="14"/>
        <v>5840</v>
      </c>
      <c r="L154" s="65">
        <f t="shared" si="14"/>
        <v>5840</v>
      </c>
    </row>
    <row r="155" spans="1:13">
      <c r="A155" s="88">
        <v>2</v>
      </c>
      <c r="B155" s="97">
        <v>7</v>
      </c>
      <c r="C155" s="123">
        <v>3</v>
      </c>
      <c r="D155" s="97">
        <v>1</v>
      </c>
      <c r="E155" s="98"/>
      <c r="F155" s="99"/>
      <c r="G155" s="100" t="s">
        <v>106</v>
      </c>
      <c r="H155" s="10">
        <v>122</v>
      </c>
      <c r="I155" s="94">
        <f t="shared" si="14"/>
        <v>5840</v>
      </c>
      <c r="J155" s="120">
        <f t="shared" si="14"/>
        <v>5840</v>
      </c>
      <c r="K155" s="94">
        <f t="shared" si="14"/>
        <v>5840</v>
      </c>
      <c r="L155" s="93">
        <f t="shared" si="14"/>
        <v>5840</v>
      </c>
    </row>
    <row r="156" spans="1:13">
      <c r="A156" s="80">
        <v>2</v>
      </c>
      <c r="B156" s="76">
        <v>7</v>
      </c>
      <c r="C156" s="80">
        <v>3</v>
      </c>
      <c r="D156" s="76">
        <v>1</v>
      </c>
      <c r="E156" s="77">
        <v>1</v>
      </c>
      <c r="F156" s="79"/>
      <c r="G156" s="78" t="s">
        <v>106</v>
      </c>
      <c r="H156" s="10">
        <v>123</v>
      </c>
      <c r="I156" s="66">
        <f>SUM(I157:I158)</f>
        <v>5840</v>
      </c>
      <c r="J156" s="106">
        <f>SUM(J157:J158)</f>
        <v>5840</v>
      </c>
      <c r="K156" s="66">
        <f>SUM(K157:K158)</f>
        <v>5840</v>
      </c>
      <c r="L156" s="65">
        <f>SUM(L157:L158)</f>
        <v>5840</v>
      </c>
    </row>
    <row r="157" spans="1:13">
      <c r="A157" s="96">
        <v>2</v>
      </c>
      <c r="B157" s="71">
        <v>7</v>
      </c>
      <c r="C157" s="96">
        <v>3</v>
      </c>
      <c r="D157" s="71">
        <v>1</v>
      </c>
      <c r="E157" s="69">
        <v>1</v>
      </c>
      <c r="F157" s="72">
        <v>1</v>
      </c>
      <c r="G157" s="70" t="s">
        <v>107</v>
      </c>
      <c r="H157" s="10">
        <v>124</v>
      </c>
      <c r="I157" s="122">
        <v>5840</v>
      </c>
      <c r="J157" s="122">
        <v>5840</v>
      </c>
      <c r="K157" s="122">
        <v>5840</v>
      </c>
      <c r="L157" s="122">
        <v>5840</v>
      </c>
    </row>
    <row r="158" spans="1:13" ht="25.5" hidden="1" customHeight="1">
      <c r="A158" s="80">
        <v>2</v>
      </c>
      <c r="B158" s="76">
        <v>7</v>
      </c>
      <c r="C158" s="80">
        <v>3</v>
      </c>
      <c r="D158" s="76">
        <v>1</v>
      </c>
      <c r="E158" s="77">
        <v>1</v>
      </c>
      <c r="F158" s="79">
        <v>2</v>
      </c>
      <c r="G158" s="78" t="s">
        <v>108</v>
      </c>
      <c r="H158" s="10">
        <v>125</v>
      </c>
      <c r="I158" s="82">
        <v>0</v>
      </c>
      <c r="J158" s="83">
        <v>0</v>
      </c>
      <c r="K158" s="83">
        <v>0</v>
      </c>
      <c r="L158" s="83">
        <v>0</v>
      </c>
      <c r="M158"/>
    </row>
    <row r="159" spans="1:13" ht="24" hidden="1" customHeight="1">
      <c r="A159" s="110">
        <v>2</v>
      </c>
      <c r="B159" s="110">
        <v>8</v>
      </c>
      <c r="C159" s="61"/>
      <c r="D159" s="85"/>
      <c r="E159" s="68"/>
      <c r="F159" s="124"/>
      <c r="G159" s="73" t="s">
        <v>109</v>
      </c>
      <c r="H159" s="10">
        <v>126</v>
      </c>
      <c r="I159" s="87">
        <f>I160</f>
        <v>0</v>
      </c>
      <c r="J159" s="108">
        <f>J160</f>
        <v>0</v>
      </c>
      <c r="K159" s="87">
        <f>K160</f>
        <v>0</v>
      </c>
      <c r="L159" s="86">
        <f>L160</f>
        <v>0</v>
      </c>
      <c r="M159"/>
    </row>
    <row r="160" spans="1:13" ht="21.75" hidden="1" customHeight="1">
      <c r="A160" s="88">
        <v>2</v>
      </c>
      <c r="B160" s="88">
        <v>8</v>
      </c>
      <c r="C160" s="88">
        <v>1</v>
      </c>
      <c r="D160" s="89"/>
      <c r="E160" s="90"/>
      <c r="F160" s="92"/>
      <c r="G160" s="70" t="s">
        <v>109</v>
      </c>
      <c r="H160" s="10">
        <v>127</v>
      </c>
      <c r="I160" s="87">
        <f>I161+I166</f>
        <v>0</v>
      </c>
      <c r="J160" s="108">
        <f>J161+J166</f>
        <v>0</v>
      </c>
      <c r="K160" s="87">
        <f>K161+K166</f>
        <v>0</v>
      </c>
      <c r="L160" s="86">
        <f>L161+L166</f>
        <v>0</v>
      </c>
      <c r="M160"/>
    </row>
    <row r="161" spans="1:13" ht="27" hidden="1" customHeight="1">
      <c r="A161" s="80">
        <v>2</v>
      </c>
      <c r="B161" s="76">
        <v>8</v>
      </c>
      <c r="C161" s="78">
        <v>1</v>
      </c>
      <c r="D161" s="76">
        <v>1</v>
      </c>
      <c r="E161" s="77"/>
      <c r="F161" s="79"/>
      <c r="G161" s="78" t="s">
        <v>110</v>
      </c>
      <c r="H161" s="10">
        <v>128</v>
      </c>
      <c r="I161" s="66">
        <f>I162</f>
        <v>0</v>
      </c>
      <c r="J161" s="106">
        <f>J162</f>
        <v>0</v>
      </c>
      <c r="K161" s="66">
        <f>K162</f>
        <v>0</v>
      </c>
      <c r="L161" s="65">
        <f>L162</f>
        <v>0</v>
      </c>
      <c r="M161"/>
    </row>
    <row r="162" spans="1:13" ht="23.25" hidden="1" customHeight="1">
      <c r="A162" s="80">
        <v>2</v>
      </c>
      <c r="B162" s="76">
        <v>8</v>
      </c>
      <c r="C162" s="70">
        <v>1</v>
      </c>
      <c r="D162" s="71">
        <v>1</v>
      </c>
      <c r="E162" s="69">
        <v>1</v>
      </c>
      <c r="F162" s="72"/>
      <c r="G162" s="78" t="s">
        <v>110</v>
      </c>
      <c r="H162" s="10">
        <v>129</v>
      </c>
      <c r="I162" s="87">
        <f>SUM(I163:I165)</f>
        <v>0</v>
      </c>
      <c r="J162" s="87">
        <f>SUM(J163:J165)</f>
        <v>0</v>
      </c>
      <c r="K162" s="87">
        <f>SUM(K163:K165)</f>
        <v>0</v>
      </c>
      <c r="L162" s="87">
        <f>SUM(L163:L165)</f>
        <v>0</v>
      </c>
      <c r="M162"/>
    </row>
    <row r="163" spans="1:13" ht="23.25" hidden="1" customHeight="1">
      <c r="A163" s="76">
        <v>2</v>
      </c>
      <c r="B163" s="71">
        <v>8</v>
      </c>
      <c r="C163" s="78">
        <v>1</v>
      </c>
      <c r="D163" s="76">
        <v>1</v>
      </c>
      <c r="E163" s="77">
        <v>1</v>
      </c>
      <c r="F163" s="79">
        <v>1</v>
      </c>
      <c r="G163" s="78" t="s">
        <v>111</v>
      </c>
      <c r="H163" s="10">
        <v>130</v>
      </c>
      <c r="I163" s="82">
        <v>0</v>
      </c>
      <c r="J163" s="82">
        <v>0</v>
      </c>
      <c r="K163" s="82">
        <v>0</v>
      </c>
      <c r="L163" s="82">
        <v>0</v>
      </c>
      <c r="M163"/>
    </row>
    <row r="164" spans="1:13" ht="27" hidden="1" customHeight="1">
      <c r="A164" s="88">
        <v>2</v>
      </c>
      <c r="B164" s="97">
        <v>8</v>
      </c>
      <c r="C164" s="100">
        <v>1</v>
      </c>
      <c r="D164" s="97">
        <v>1</v>
      </c>
      <c r="E164" s="98">
        <v>1</v>
      </c>
      <c r="F164" s="99">
        <v>2</v>
      </c>
      <c r="G164" s="100" t="s">
        <v>112</v>
      </c>
      <c r="H164" s="10">
        <v>131</v>
      </c>
      <c r="I164" s="125">
        <v>0</v>
      </c>
      <c r="J164" s="125">
        <v>0</v>
      </c>
      <c r="K164" s="125">
        <v>0</v>
      </c>
      <c r="L164" s="125">
        <v>0</v>
      </c>
      <c r="M164"/>
    </row>
    <row r="165" spans="1:13" hidden="1">
      <c r="A165" s="88">
        <v>2</v>
      </c>
      <c r="B165" s="97">
        <v>8</v>
      </c>
      <c r="C165" s="100">
        <v>1</v>
      </c>
      <c r="D165" s="97">
        <v>1</v>
      </c>
      <c r="E165" s="98">
        <v>1</v>
      </c>
      <c r="F165" s="99">
        <v>3</v>
      </c>
      <c r="G165" s="100" t="s">
        <v>113</v>
      </c>
      <c r="H165" s="10">
        <v>132</v>
      </c>
      <c r="I165" s="125">
        <v>0</v>
      </c>
      <c r="J165" s="126">
        <v>0</v>
      </c>
      <c r="K165" s="125">
        <v>0</v>
      </c>
      <c r="L165" s="101">
        <v>0</v>
      </c>
    </row>
    <row r="166" spans="1:13" ht="23.25" hidden="1" customHeight="1">
      <c r="A166" s="80">
        <v>2</v>
      </c>
      <c r="B166" s="76">
        <v>8</v>
      </c>
      <c r="C166" s="78">
        <v>1</v>
      </c>
      <c r="D166" s="76">
        <v>2</v>
      </c>
      <c r="E166" s="77"/>
      <c r="F166" s="79"/>
      <c r="G166" s="78" t="s">
        <v>114</v>
      </c>
      <c r="H166" s="10">
        <v>133</v>
      </c>
      <c r="I166" s="66">
        <f t="shared" ref="I166:L167" si="15">I167</f>
        <v>0</v>
      </c>
      <c r="J166" s="106">
        <f t="shared" si="15"/>
        <v>0</v>
      </c>
      <c r="K166" s="66">
        <f t="shared" si="15"/>
        <v>0</v>
      </c>
      <c r="L166" s="65">
        <f t="shared" si="15"/>
        <v>0</v>
      </c>
      <c r="M166"/>
    </row>
    <row r="167" spans="1:13" hidden="1">
      <c r="A167" s="80">
        <v>2</v>
      </c>
      <c r="B167" s="76">
        <v>8</v>
      </c>
      <c r="C167" s="78">
        <v>1</v>
      </c>
      <c r="D167" s="76">
        <v>2</v>
      </c>
      <c r="E167" s="77">
        <v>1</v>
      </c>
      <c r="F167" s="79"/>
      <c r="G167" s="78" t="s">
        <v>114</v>
      </c>
      <c r="H167" s="10">
        <v>134</v>
      </c>
      <c r="I167" s="66">
        <f t="shared" si="15"/>
        <v>0</v>
      </c>
      <c r="J167" s="106">
        <f t="shared" si="15"/>
        <v>0</v>
      </c>
      <c r="K167" s="66">
        <f t="shared" si="15"/>
        <v>0</v>
      </c>
      <c r="L167" s="65">
        <f t="shared" si="15"/>
        <v>0</v>
      </c>
    </row>
    <row r="168" spans="1:13" hidden="1">
      <c r="A168" s="88">
        <v>2</v>
      </c>
      <c r="B168" s="89">
        <v>8</v>
      </c>
      <c r="C168" s="91">
        <v>1</v>
      </c>
      <c r="D168" s="89">
        <v>2</v>
      </c>
      <c r="E168" s="90">
        <v>1</v>
      </c>
      <c r="F168" s="92">
        <v>1</v>
      </c>
      <c r="G168" s="78" t="s">
        <v>114</v>
      </c>
      <c r="H168" s="10">
        <v>135</v>
      </c>
      <c r="I168" s="127">
        <v>0</v>
      </c>
      <c r="J168" s="83">
        <v>0</v>
      </c>
      <c r="K168" s="83">
        <v>0</v>
      </c>
      <c r="L168" s="83">
        <v>0</v>
      </c>
    </row>
    <row r="169" spans="1:13" ht="93" hidden="1" customHeight="1">
      <c r="A169" s="110">
        <v>2</v>
      </c>
      <c r="B169" s="61">
        <v>9</v>
      </c>
      <c r="C169" s="63"/>
      <c r="D169" s="61"/>
      <c r="E169" s="62"/>
      <c r="F169" s="64"/>
      <c r="G169" s="63" t="s">
        <v>115</v>
      </c>
      <c r="H169" s="10">
        <v>136</v>
      </c>
      <c r="I169" s="66">
        <f>I170+I174</f>
        <v>0</v>
      </c>
      <c r="J169" s="106">
        <f>J170+J174</f>
        <v>0</v>
      </c>
      <c r="K169" s="66">
        <f>K170+K174</f>
        <v>0</v>
      </c>
      <c r="L169" s="65">
        <f>L170+L174</f>
        <v>0</v>
      </c>
      <c r="M169"/>
    </row>
    <row r="170" spans="1:13" s="91" customFormat="1" ht="39" hidden="1" customHeight="1">
      <c r="A170" s="80">
        <v>2</v>
      </c>
      <c r="B170" s="76">
        <v>9</v>
      </c>
      <c r="C170" s="78">
        <v>1</v>
      </c>
      <c r="D170" s="76"/>
      <c r="E170" s="77"/>
      <c r="F170" s="79"/>
      <c r="G170" s="78" t="s">
        <v>116</v>
      </c>
      <c r="H170" s="10">
        <v>137</v>
      </c>
      <c r="I170" s="66">
        <f t="shared" ref="I170:L172" si="16">I171</f>
        <v>0</v>
      </c>
      <c r="J170" s="106">
        <f t="shared" si="16"/>
        <v>0</v>
      </c>
      <c r="K170" s="66">
        <f t="shared" si="16"/>
        <v>0</v>
      </c>
      <c r="L170" s="65">
        <f t="shared" si="16"/>
        <v>0</v>
      </c>
    </row>
    <row r="171" spans="1:13" ht="42.75" hidden="1" customHeight="1">
      <c r="A171" s="96">
        <v>2</v>
      </c>
      <c r="B171" s="71">
        <v>9</v>
      </c>
      <c r="C171" s="70">
        <v>1</v>
      </c>
      <c r="D171" s="71">
        <v>1</v>
      </c>
      <c r="E171" s="69"/>
      <c r="F171" s="72"/>
      <c r="G171" s="78" t="s">
        <v>116</v>
      </c>
      <c r="H171" s="10">
        <v>138</v>
      </c>
      <c r="I171" s="87">
        <f t="shared" si="16"/>
        <v>0</v>
      </c>
      <c r="J171" s="108">
        <f t="shared" si="16"/>
        <v>0</v>
      </c>
      <c r="K171" s="87">
        <f t="shared" si="16"/>
        <v>0</v>
      </c>
      <c r="L171" s="86">
        <f t="shared" si="16"/>
        <v>0</v>
      </c>
      <c r="M171"/>
    </row>
    <row r="172" spans="1:13" ht="38.25" hidden="1" customHeight="1">
      <c r="A172" s="80">
        <v>2</v>
      </c>
      <c r="B172" s="76">
        <v>9</v>
      </c>
      <c r="C172" s="80">
        <v>1</v>
      </c>
      <c r="D172" s="76">
        <v>1</v>
      </c>
      <c r="E172" s="77">
        <v>1</v>
      </c>
      <c r="F172" s="79"/>
      <c r="G172" s="78" t="s">
        <v>116</v>
      </c>
      <c r="H172" s="10">
        <v>139</v>
      </c>
      <c r="I172" s="66">
        <f t="shared" si="16"/>
        <v>0</v>
      </c>
      <c r="J172" s="106">
        <f t="shared" si="16"/>
        <v>0</v>
      </c>
      <c r="K172" s="66">
        <f t="shared" si="16"/>
        <v>0</v>
      </c>
      <c r="L172" s="65">
        <f t="shared" si="16"/>
        <v>0</v>
      </c>
      <c r="M172"/>
    </row>
    <row r="173" spans="1:13" ht="38.25" hidden="1" customHeight="1">
      <c r="A173" s="96">
        <v>2</v>
      </c>
      <c r="B173" s="71">
        <v>9</v>
      </c>
      <c r="C173" s="71">
        <v>1</v>
      </c>
      <c r="D173" s="71">
        <v>1</v>
      </c>
      <c r="E173" s="69">
        <v>1</v>
      </c>
      <c r="F173" s="72">
        <v>1</v>
      </c>
      <c r="G173" s="78" t="s">
        <v>116</v>
      </c>
      <c r="H173" s="10">
        <v>140</v>
      </c>
      <c r="I173" s="122">
        <v>0</v>
      </c>
      <c r="J173" s="122">
        <v>0</v>
      </c>
      <c r="K173" s="122">
        <v>0</v>
      </c>
      <c r="L173" s="122">
        <v>0</v>
      </c>
      <c r="M173"/>
    </row>
    <row r="174" spans="1:13" ht="90.75" hidden="1" customHeight="1">
      <c r="A174" s="80">
        <v>2</v>
      </c>
      <c r="B174" s="76">
        <v>9</v>
      </c>
      <c r="C174" s="76">
        <v>2</v>
      </c>
      <c r="D174" s="76"/>
      <c r="E174" s="77"/>
      <c r="F174" s="79"/>
      <c r="G174" s="78" t="s">
        <v>115</v>
      </c>
      <c r="H174" s="10">
        <v>141</v>
      </c>
      <c r="I174" s="66">
        <f>SUM(I175+I180)</f>
        <v>0</v>
      </c>
      <c r="J174" s="66">
        <f>SUM(J175+J180)</f>
        <v>0</v>
      </c>
      <c r="K174" s="66">
        <f>SUM(K175+K180)</f>
        <v>0</v>
      </c>
      <c r="L174" s="66">
        <f>SUM(L175+L180)</f>
        <v>0</v>
      </c>
      <c r="M174"/>
    </row>
    <row r="175" spans="1:13" ht="91.5" hidden="1" customHeight="1">
      <c r="A175" s="80">
        <v>2</v>
      </c>
      <c r="B175" s="76">
        <v>9</v>
      </c>
      <c r="C175" s="76">
        <v>2</v>
      </c>
      <c r="D175" s="71">
        <v>1</v>
      </c>
      <c r="E175" s="69"/>
      <c r="F175" s="72"/>
      <c r="G175" s="78" t="s">
        <v>117</v>
      </c>
      <c r="H175" s="10">
        <v>142</v>
      </c>
      <c r="I175" s="87">
        <f>I176</f>
        <v>0</v>
      </c>
      <c r="J175" s="108">
        <f>J176</f>
        <v>0</v>
      </c>
      <c r="K175" s="87">
        <f>K176</f>
        <v>0</v>
      </c>
      <c r="L175" s="86">
        <f>L176</f>
        <v>0</v>
      </c>
      <c r="M175"/>
    </row>
    <row r="176" spans="1:13" ht="93" hidden="1" customHeight="1">
      <c r="A176" s="96">
        <v>2</v>
      </c>
      <c r="B176" s="71">
        <v>9</v>
      </c>
      <c r="C176" s="71">
        <v>2</v>
      </c>
      <c r="D176" s="76">
        <v>1</v>
      </c>
      <c r="E176" s="77">
        <v>1</v>
      </c>
      <c r="F176" s="79"/>
      <c r="G176" s="78" t="s">
        <v>117</v>
      </c>
      <c r="H176" s="10">
        <v>143</v>
      </c>
      <c r="I176" s="66">
        <f>SUM(I177:I179)</f>
        <v>0</v>
      </c>
      <c r="J176" s="106">
        <f>SUM(J177:J179)</f>
        <v>0</v>
      </c>
      <c r="K176" s="66">
        <f>SUM(K177:K179)</f>
        <v>0</v>
      </c>
      <c r="L176" s="65">
        <f>SUM(L177:L179)</f>
        <v>0</v>
      </c>
      <c r="M176"/>
    </row>
    <row r="177" spans="1:13" ht="105" hidden="1" customHeight="1">
      <c r="A177" s="88">
        <v>2</v>
      </c>
      <c r="B177" s="97">
        <v>9</v>
      </c>
      <c r="C177" s="97">
        <v>2</v>
      </c>
      <c r="D177" s="97">
        <v>1</v>
      </c>
      <c r="E177" s="98">
        <v>1</v>
      </c>
      <c r="F177" s="99">
        <v>1</v>
      </c>
      <c r="G177" s="78" t="s">
        <v>118</v>
      </c>
      <c r="H177" s="10">
        <v>144</v>
      </c>
      <c r="I177" s="125">
        <v>0</v>
      </c>
      <c r="J177" s="81">
        <v>0</v>
      </c>
      <c r="K177" s="81">
        <v>0</v>
      </c>
      <c r="L177" s="81">
        <v>0</v>
      </c>
      <c r="M177"/>
    </row>
    <row r="178" spans="1:13" ht="107.25" hidden="1" customHeight="1">
      <c r="A178" s="80">
        <v>2</v>
      </c>
      <c r="B178" s="76">
        <v>9</v>
      </c>
      <c r="C178" s="76">
        <v>2</v>
      </c>
      <c r="D178" s="76">
        <v>1</v>
      </c>
      <c r="E178" s="77">
        <v>1</v>
      </c>
      <c r="F178" s="79">
        <v>2</v>
      </c>
      <c r="G178" s="78" t="s">
        <v>119</v>
      </c>
      <c r="H178" s="10">
        <v>145</v>
      </c>
      <c r="I178" s="82">
        <v>0</v>
      </c>
      <c r="J178" s="128">
        <v>0</v>
      </c>
      <c r="K178" s="128">
        <v>0</v>
      </c>
      <c r="L178" s="128">
        <v>0</v>
      </c>
      <c r="M178"/>
    </row>
    <row r="179" spans="1:13" ht="104.25" hidden="1" customHeight="1">
      <c r="A179" s="80">
        <v>2</v>
      </c>
      <c r="B179" s="76">
        <v>9</v>
      </c>
      <c r="C179" s="76">
        <v>2</v>
      </c>
      <c r="D179" s="76">
        <v>1</v>
      </c>
      <c r="E179" s="77">
        <v>1</v>
      </c>
      <c r="F179" s="79">
        <v>3</v>
      </c>
      <c r="G179" s="78" t="s">
        <v>120</v>
      </c>
      <c r="H179" s="10">
        <v>146</v>
      </c>
      <c r="I179" s="82">
        <v>0</v>
      </c>
      <c r="J179" s="82">
        <v>0</v>
      </c>
      <c r="K179" s="82">
        <v>0</v>
      </c>
      <c r="L179" s="82">
        <v>0</v>
      </c>
      <c r="M179"/>
    </row>
    <row r="180" spans="1:13" ht="92.25" hidden="1" customHeight="1">
      <c r="A180" s="129">
        <v>2</v>
      </c>
      <c r="B180" s="129">
        <v>9</v>
      </c>
      <c r="C180" s="129">
        <v>2</v>
      </c>
      <c r="D180" s="129">
        <v>2</v>
      </c>
      <c r="E180" s="129"/>
      <c r="F180" s="129"/>
      <c r="G180" s="78" t="s">
        <v>121</v>
      </c>
      <c r="H180" s="10">
        <v>147</v>
      </c>
      <c r="I180" s="66">
        <f>I181</f>
        <v>0</v>
      </c>
      <c r="J180" s="106">
        <f>J181</f>
        <v>0</v>
      </c>
      <c r="K180" s="66">
        <f>K181</f>
        <v>0</v>
      </c>
      <c r="L180" s="65">
        <f>L181</f>
        <v>0</v>
      </c>
      <c r="M180"/>
    </row>
    <row r="181" spans="1:13" ht="91.5" hidden="1" customHeight="1">
      <c r="A181" s="80">
        <v>2</v>
      </c>
      <c r="B181" s="76">
        <v>9</v>
      </c>
      <c r="C181" s="76">
        <v>2</v>
      </c>
      <c r="D181" s="76">
        <v>2</v>
      </c>
      <c r="E181" s="77">
        <v>1</v>
      </c>
      <c r="F181" s="79"/>
      <c r="G181" s="78" t="s">
        <v>121</v>
      </c>
      <c r="H181" s="10">
        <v>148</v>
      </c>
      <c r="I181" s="87">
        <f>SUM(I182:I184)</f>
        <v>0</v>
      </c>
      <c r="J181" s="87">
        <f>SUM(J182:J184)</f>
        <v>0</v>
      </c>
      <c r="K181" s="87">
        <f>SUM(K182:K184)</f>
        <v>0</v>
      </c>
      <c r="L181" s="87">
        <f>SUM(L182:L184)</f>
        <v>0</v>
      </c>
      <c r="M181"/>
    </row>
    <row r="182" spans="1:13" ht="105" hidden="1" customHeight="1">
      <c r="A182" s="80">
        <v>2</v>
      </c>
      <c r="B182" s="76">
        <v>9</v>
      </c>
      <c r="C182" s="76">
        <v>2</v>
      </c>
      <c r="D182" s="76">
        <v>2</v>
      </c>
      <c r="E182" s="76">
        <v>1</v>
      </c>
      <c r="F182" s="79">
        <v>1</v>
      </c>
      <c r="G182" s="78" t="s">
        <v>122</v>
      </c>
      <c r="H182" s="10">
        <v>149</v>
      </c>
      <c r="I182" s="82">
        <v>0</v>
      </c>
      <c r="J182" s="81">
        <v>0</v>
      </c>
      <c r="K182" s="81">
        <v>0</v>
      </c>
      <c r="L182" s="81">
        <v>0</v>
      </c>
      <c r="M182"/>
    </row>
    <row r="183" spans="1:13" ht="105" hidden="1" customHeight="1">
      <c r="A183" s="89">
        <v>2</v>
      </c>
      <c r="B183" s="91">
        <v>9</v>
      </c>
      <c r="C183" s="89">
        <v>2</v>
      </c>
      <c r="D183" s="90">
        <v>2</v>
      </c>
      <c r="E183" s="90">
        <v>1</v>
      </c>
      <c r="F183" s="92">
        <v>2</v>
      </c>
      <c r="G183" s="78" t="s">
        <v>123</v>
      </c>
      <c r="H183" s="10">
        <v>150</v>
      </c>
      <c r="I183" s="81">
        <v>0</v>
      </c>
      <c r="J183" s="83">
        <v>0</v>
      </c>
      <c r="K183" s="83">
        <v>0</v>
      </c>
      <c r="L183" s="83">
        <v>0</v>
      </c>
      <c r="M183"/>
    </row>
    <row r="184" spans="1:13" ht="104.25" hidden="1" customHeight="1">
      <c r="A184" s="76">
        <v>2</v>
      </c>
      <c r="B184" s="100">
        <v>9</v>
      </c>
      <c r="C184" s="97">
        <v>2</v>
      </c>
      <c r="D184" s="98">
        <v>2</v>
      </c>
      <c r="E184" s="98">
        <v>1</v>
      </c>
      <c r="F184" s="99">
        <v>3</v>
      </c>
      <c r="G184" s="78" t="s">
        <v>124</v>
      </c>
      <c r="H184" s="10">
        <v>151</v>
      </c>
      <c r="I184" s="128">
        <v>0</v>
      </c>
      <c r="J184" s="128">
        <v>0</v>
      </c>
      <c r="K184" s="128">
        <v>0</v>
      </c>
      <c r="L184" s="128">
        <v>0</v>
      </c>
      <c r="M184"/>
    </row>
    <row r="185" spans="1:13" ht="76.5" customHeight="1">
      <c r="A185" s="61">
        <v>3</v>
      </c>
      <c r="B185" s="63"/>
      <c r="C185" s="61"/>
      <c r="D185" s="62"/>
      <c r="E185" s="62"/>
      <c r="F185" s="64"/>
      <c r="G185" s="115" t="s">
        <v>125</v>
      </c>
      <c r="H185" s="10">
        <v>152</v>
      </c>
      <c r="I185" s="65">
        <f>SUM(I186+I239+I304)</f>
        <v>6400</v>
      </c>
      <c r="J185" s="106">
        <f>SUM(J186+J239+J304)</f>
        <v>6400</v>
      </c>
      <c r="K185" s="66">
        <f>SUM(K186+K239+K304)</f>
        <v>6400</v>
      </c>
      <c r="L185" s="65">
        <f>SUM(L186+L239+L304)</f>
        <v>6400</v>
      </c>
      <c r="M185"/>
    </row>
    <row r="186" spans="1:13" ht="34.5" customHeight="1">
      <c r="A186" s="110">
        <v>3</v>
      </c>
      <c r="B186" s="61">
        <v>1</v>
      </c>
      <c r="C186" s="85"/>
      <c r="D186" s="68"/>
      <c r="E186" s="68"/>
      <c r="F186" s="124"/>
      <c r="G186" s="105" t="s">
        <v>126</v>
      </c>
      <c r="H186" s="10">
        <v>153</v>
      </c>
      <c r="I186" s="65">
        <f>SUM(I187+I210+I217+I229+I233)</f>
        <v>6400</v>
      </c>
      <c r="J186" s="86">
        <f>SUM(J187+J210+J217+J229+J233)</f>
        <v>6400</v>
      </c>
      <c r="K186" s="86">
        <f>SUM(K187+K210+K217+K229+K233)</f>
        <v>6400</v>
      </c>
      <c r="L186" s="86">
        <f>SUM(L187+L210+L217+L229+L233)</f>
        <v>6400</v>
      </c>
      <c r="M186"/>
    </row>
    <row r="187" spans="1:13" ht="30.75" customHeight="1">
      <c r="A187" s="71">
        <v>3</v>
      </c>
      <c r="B187" s="70">
        <v>1</v>
      </c>
      <c r="C187" s="71">
        <v>1</v>
      </c>
      <c r="D187" s="69"/>
      <c r="E187" s="69"/>
      <c r="F187" s="130"/>
      <c r="G187" s="80" t="s">
        <v>127</v>
      </c>
      <c r="H187" s="10">
        <v>154</v>
      </c>
      <c r="I187" s="86">
        <f>SUM(I188+I191+I196+I202+I207)</f>
        <v>6400</v>
      </c>
      <c r="J187" s="106">
        <f>SUM(J188+J191+J196+J202+J207)</f>
        <v>6400</v>
      </c>
      <c r="K187" s="66">
        <f>SUM(K188+K191+K196+K202+K207)</f>
        <v>6400</v>
      </c>
      <c r="L187" s="65">
        <f>SUM(L188+L191+L196+L202+L207)</f>
        <v>6400</v>
      </c>
      <c r="M187"/>
    </row>
    <row r="188" spans="1:13" ht="33" hidden="1" customHeight="1">
      <c r="A188" s="76">
        <v>3</v>
      </c>
      <c r="B188" s="78">
        <v>1</v>
      </c>
      <c r="C188" s="76">
        <v>1</v>
      </c>
      <c r="D188" s="77">
        <v>1</v>
      </c>
      <c r="E188" s="77"/>
      <c r="F188" s="131"/>
      <c r="G188" s="80" t="s">
        <v>128</v>
      </c>
      <c r="H188" s="10">
        <v>155</v>
      </c>
      <c r="I188" s="65">
        <f t="shared" ref="I188:L189" si="17">I189</f>
        <v>0</v>
      </c>
      <c r="J188" s="108">
        <f t="shared" si="17"/>
        <v>0</v>
      </c>
      <c r="K188" s="87">
        <f t="shared" si="17"/>
        <v>0</v>
      </c>
      <c r="L188" s="86">
        <f t="shared" si="17"/>
        <v>0</v>
      </c>
      <c r="M188"/>
    </row>
    <row r="189" spans="1:13" ht="24" hidden="1" customHeight="1">
      <c r="A189" s="76">
        <v>3</v>
      </c>
      <c r="B189" s="78">
        <v>1</v>
      </c>
      <c r="C189" s="76">
        <v>1</v>
      </c>
      <c r="D189" s="77">
        <v>1</v>
      </c>
      <c r="E189" s="77">
        <v>1</v>
      </c>
      <c r="F189" s="111"/>
      <c r="G189" s="80" t="s">
        <v>128</v>
      </c>
      <c r="H189" s="10">
        <v>156</v>
      </c>
      <c r="I189" s="86">
        <f t="shared" si="17"/>
        <v>0</v>
      </c>
      <c r="J189" s="65">
        <f t="shared" si="17"/>
        <v>0</v>
      </c>
      <c r="K189" s="65">
        <f t="shared" si="17"/>
        <v>0</v>
      </c>
      <c r="L189" s="65">
        <f t="shared" si="17"/>
        <v>0</v>
      </c>
      <c r="M189"/>
    </row>
    <row r="190" spans="1:13" ht="31.5" hidden="1" customHeight="1">
      <c r="A190" s="76">
        <v>3</v>
      </c>
      <c r="B190" s="78">
        <v>1</v>
      </c>
      <c r="C190" s="76">
        <v>1</v>
      </c>
      <c r="D190" s="77">
        <v>1</v>
      </c>
      <c r="E190" s="77">
        <v>1</v>
      </c>
      <c r="F190" s="111">
        <v>1</v>
      </c>
      <c r="G190" s="80" t="s">
        <v>128</v>
      </c>
      <c r="H190" s="10">
        <v>157</v>
      </c>
      <c r="I190" s="83">
        <v>0</v>
      </c>
      <c r="J190" s="83">
        <v>0</v>
      </c>
      <c r="K190" s="83">
        <v>0</v>
      </c>
      <c r="L190" s="83">
        <v>0</v>
      </c>
      <c r="M190"/>
    </row>
    <row r="191" spans="1:13" ht="27.75" hidden="1" customHeight="1">
      <c r="A191" s="71">
        <v>3</v>
      </c>
      <c r="B191" s="69">
        <v>1</v>
      </c>
      <c r="C191" s="69">
        <v>1</v>
      </c>
      <c r="D191" s="69">
        <v>2</v>
      </c>
      <c r="E191" s="69"/>
      <c r="F191" s="72"/>
      <c r="G191" s="70" t="s">
        <v>129</v>
      </c>
      <c r="H191" s="10">
        <v>158</v>
      </c>
      <c r="I191" s="86">
        <f>I192</f>
        <v>0</v>
      </c>
      <c r="J191" s="108">
        <f>J192</f>
        <v>0</v>
      </c>
      <c r="K191" s="87">
        <f>K192</f>
        <v>0</v>
      </c>
      <c r="L191" s="86">
        <f>L192</f>
        <v>0</v>
      </c>
      <c r="M191"/>
    </row>
    <row r="192" spans="1:13" ht="27.75" hidden="1" customHeight="1">
      <c r="A192" s="76">
        <v>3</v>
      </c>
      <c r="B192" s="77">
        <v>1</v>
      </c>
      <c r="C192" s="77">
        <v>1</v>
      </c>
      <c r="D192" s="77">
        <v>2</v>
      </c>
      <c r="E192" s="77">
        <v>1</v>
      </c>
      <c r="F192" s="79"/>
      <c r="G192" s="70" t="s">
        <v>129</v>
      </c>
      <c r="H192" s="10">
        <v>159</v>
      </c>
      <c r="I192" s="65">
        <f>SUM(I193:I195)</f>
        <v>0</v>
      </c>
      <c r="J192" s="106">
        <f>SUM(J193:J195)</f>
        <v>0</v>
      </c>
      <c r="K192" s="66">
        <f>SUM(K193:K195)</f>
        <v>0</v>
      </c>
      <c r="L192" s="65">
        <f>SUM(L193:L195)</f>
        <v>0</v>
      </c>
      <c r="M192"/>
    </row>
    <row r="193" spans="1:13" ht="27" hidden="1" customHeight="1">
      <c r="A193" s="71">
        <v>3</v>
      </c>
      <c r="B193" s="69">
        <v>1</v>
      </c>
      <c r="C193" s="69">
        <v>1</v>
      </c>
      <c r="D193" s="69">
        <v>2</v>
      </c>
      <c r="E193" s="69">
        <v>1</v>
      </c>
      <c r="F193" s="72">
        <v>1</v>
      </c>
      <c r="G193" s="70" t="s">
        <v>130</v>
      </c>
      <c r="H193" s="10">
        <v>160</v>
      </c>
      <c r="I193" s="81">
        <v>0</v>
      </c>
      <c r="J193" s="81">
        <v>0</v>
      </c>
      <c r="K193" s="81">
        <v>0</v>
      </c>
      <c r="L193" s="128">
        <v>0</v>
      </c>
      <c r="M193"/>
    </row>
    <row r="194" spans="1:13" ht="27" hidden="1" customHeight="1">
      <c r="A194" s="76">
        <v>3</v>
      </c>
      <c r="B194" s="77">
        <v>1</v>
      </c>
      <c r="C194" s="77">
        <v>1</v>
      </c>
      <c r="D194" s="77">
        <v>2</v>
      </c>
      <c r="E194" s="77">
        <v>1</v>
      </c>
      <c r="F194" s="79">
        <v>2</v>
      </c>
      <c r="G194" s="78" t="s">
        <v>131</v>
      </c>
      <c r="H194" s="10">
        <v>161</v>
      </c>
      <c r="I194" s="83">
        <v>0</v>
      </c>
      <c r="J194" s="83">
        <v>0</v>
      </c>
      <c r="K194" s="83">
        <v>0</v>
      </c>
      <c r="L194" s="83">
        <v>0</v>
      </c>
      <c r="M194"/>
    </row>
    <row r="195" spans="1:13" ht="26.25" hidden="1" customHeight="1">
      <c r="A195" s="71">
        <v>3</v>
      </c>
      <c r="B195" s="69">
        <v>1</v>
      </c>
      <c r="C195" s="69">
        <v>1</v>
      </c>
      <c r="D195" s="69">
        <v>2</v>
      </c>
      <c r="E195" s="69">
        <v>1</v>
      </c>
      <c r="F195" s="72">
        <v>3</v>
      </c>
      <c r="G195" s="70" t="s">
        <v>132</v>
      </c>
      <c r="H195" s="10">
        <v>162</v>
      </c>
      <c r="I195" s="81">
        <v>0</v>
      </c>
      <c r="J195" s="81">
        <v>0</v>
      </c>
      <c r="K195" s="81">
        <v>0</v>
      </c>
      <c r="L195" s="128">
        <v>0</v>
      </c>
      <c r="M195"/>
    </row>
    <row r="196" spans="1:13" ht="27.75" customHeight="1">
      <c r="A196" s="76">
        <v>3</v>
      </c>
      <c r="B196" s="77">
        <v>1</v>
      </c>
      <c r="C196" s="77">
        <v>1</v>
      </c>
      <c r="D196" s="77">
        <v>3</v>
      </c>
      <c r="E196" s="77"/>
      <c r="F196" s="79"/>
      <c r="G196" s="78" t="s">
        <v>133</v>
      </c>
      <c r="H196" s="10">
        <v>163</v>
      </c>
      <c r="I196" s="65">
        <f>I197</f>
        <v>6400</v>
      </c>
      <c r="J196" s="106">
        <f>J197</f>
        <v>6400</v>
      </c>
      <c r="K196" s="66">
        <f>K197</f>
        <v>6400</v>
      </c>
      <c r="L196" s="65">
        <f>L197</f>
        <v>6400</v>
      </c>
      <c r="M196"/>
    </row>
    <row r="197" spans="1:13" ht="23.25" customHeight="1">
      <c r="A197" s="76">
        <v>3</v>
      </c>
      <c r="B197" s="77">
        <v>1</v>
      </c>
      <c r="C197" s="77">
        <v>1</v>
      </c>
      <c r="D197" s="77">
        <v>3</v>
      </c>
      <c r="E197" s="77">
        <v>1</v>
      </c>
      <c r="F197" s="79"/>
      <c r="G197" s="78" t="s">
        <v>133</v>
      </c>
      <c r="H197" s="10">
        <v>164</v>
      </c>
      <c r="I197" s="65">
        <f>SUM(I198:I201)</f>
        <v>6400</v>
      </c>
      <c r="J197" s="65">
        <f>SUM(J198:J201)</f>
        <v>6400</v>
      </c>
      <c r="K197" s="65">
        <f>SUM(K198:K201)</f>
        <v>6400</v>
      </c>
      <c r="L197" s="65">
        <f>SUM(L198:L201)</f>
        <v>6400</v>
      </c>
      <c r="M197"/>
    </row>
    <row r="198" spans="1:13" ht="23.25" hidden="1" customHeight="1">
      <c r="A198" s="76">
        <v>3</v>
      </c>
      <c r="B198" s="77">
        <v>1</v>
      </c>
      <c r="C198" s="77">
        <v>1</v>
      </c>
      <c r="D198" s="77">
        <v>3</v>
      </c>
      <c r="E198" s="77">
        <v>1</v>
      </c>
      <c r="F198" s="79">
        <v>1</v>
      </c>
      <c r="G198" s="78" t="s">
        <v>134</v>
      </c>
      <c r="H198" s="10">
        <v>165</v>
      </c>
      <c r="I198" s="83">
        <v>0</v>
      </c>
      <c r="J198" s="83">
        <v>0</v>
      </c>
      <c r="K198" s="83">
        <v>0</v>
      </c>
      <c r="L198" s="128">
        <v>0</v>
      </c>
      <c r="M198"/>
    </row>
    <row r="199" spans="1:13" ht="29.25" hidden="1" customHeight="1">
      <c r="A199" s="76">
        <v>3</v>
      </c>
      <c r="B199" s="77">
        <v>1</v>
      </c>
      <c r="C199" s="77">
        <v>1</v>
      </c>
      <c r="D199" s="77">
        <v>3</v>
      </c>
      <c r="E199" s="77">
        <v>1</v>
      </c>
      <c r="F199" s="79">
        <v>2</v>
      </c>
      <c r="G199" s="78" t="s">
        <v>135</v>
      </c>
      <c r="H199" s="10">
        <v>166</v>
      </c>
      <c r="I199" s="81">
        <v>0</v>
      </c>
      <c r="J199" s="83">
        <v>0</v>
      </c>
      <c r="K199" s="83">
        <v>0</v>
      </c>
      <c r="L199" s="83">
        <v>0</v>
      </c>
      <c r="M199"/>
    </row>
    <row r="200" spans="1:13" ht="27" hidden="1" customHeight="1">
      <c r="A200" s="76">
        <v>3</v>
      </c>
      <c r="B200" s="77">
        <v>1</v>
      </c>
      <c r="C200" s="77">
        <v>1</v>
      </c>
      <c r="D200" s="77">
        <v>3</v>
      </c>
      <c r="E200" s="77">
        <v>1</v>
      </c>
      <c r="F200" s="79">
        <v>3</v>
      </c>
      <c r="G200" s="80" t="s">
        <v>136</v>
      </c>
      <c r="H200" s="10">
        <v>167</v>
      </c>
      <c r="I200" s="81">
        <v>0</v>
      </c>
      <c r="J200" s="101">
        <v>0</v>
      </c>
      <c r="K200" s="101">
        <v>0</v>
      </c>
      <c r="L200" s="101">
        <v>0</v>
      </c>
      <c r="M200"/>
    </row>
    <row r="201" spans="1:13" ht="25.5" customHeight="1">
      <c r="A201" s="89">
        <v>3</v>
      </c>
      <c r="B201" s="90">
        <v>1</v>
      </c>
      <c r="C201" s="90">
        <v>1</v>
      </c>
      <c r="D201" s="90">
        <v>3</v>
      </c>
      <c r="E201" s="90">
        <v>1</v>
      </c>
      <c r="F201" s="92">
        <v>4</v>
      </c>
      <c r="G201" s="17" t="s">
        <v>137</v>
      </c>
      <c r="H201" s="10">
        <v>168</v>
      </c>
      <c r="I201" s="132">
        <v>6400</v>
      </c>
      <c r="J201" s="133">
        <v>6400</v>
      </c>
      <c r="K201" s="83">
        <v>6400</v>
      </c>
      <c r="L201" s="83">
        <v>6400</v>
      </c>
      <c r="M201"/>
    </row>
    <row r="202" spans="1:13" ht="27" hidden="1" customHeight="1">
      <c r="A202" s="89">
        <v>3</v>
      </c>
      <c r="B202" s="90">
        <v>1</v>
      </c>
      <c r="C202" s="90">
        <v>1</v>
      </c>
      <c r="D202" s="90">
        <v>4</v>
      </c>
      <c r="E202" s="90"/>
      <c r="F202" s="92"/>
      <c r="G202" s="91" t="s">
        <v>138</v>
      </c>
      <c r="H202" s="10">
        <v>169</v>
      </c>
      <c r="I202" s="65">
        <f>I203</f>
        <v>0</v>
      </c>
      <c r="J202" s="109">
        <f>J203</f>
        <v>0</v>
      </c>
      <c r="K202" s="74">
        <f>K203</f>
        <v>0</v>
      </c>
      <c r="L202" s="75">
        <f>L203</f>
        <v>0</v>
      </c>
      <c r="M202"/>
    </row>
    <row r="203" spans="1:13" ht="27.75" hidden="1" customHeight="1">
      <c r="A203" s="76">
        <v>3</v>
      </c>
      <c r="B203" s="77">
        <v>1</v>
      </c>
      <c r="C203" s="77">
        <v>1</v>
      </c>
      <c r="D203" s="77">
        <v>4</v>
      </c>
      <c r="E203" s="77">
        <v>1</v>
      </c>
      <c r="F203" s="79"/>
      <c r="G203" s="91" t="s">
        <v>138</v>
      </c>
      <c r="H203" s="10">
        <v>170</v>
      </c>
      <c r="I203" s="86">
        <f>SUM(I204:I206)</f>
        <v>0</v>
      </c>
      <c r="J203" s="106">
        <f>SUM(J204:J206)</f>
        <v>0</v>
      </c>
      <c r="K203" s="66">
        <f>SUM(K204:K206)</f>
        <v>0</v>
      </c>
      <c r="L203" s="65">
        <f>SUM(L204:L206)</f>
        <v>0</v>
      </c>
      <c r="M203"/>
    </row>
    <row r="204" spans="1:13" ht="24.75" hidden="1" customHeight="1">
      <c r="A204" s="76">
        <v>3</v>
      </c>
      <c r="B204" s="77">
        <v>1</v>
      </c>
      <c r="C204" s="77">
        <v>1</v>
      </c>
      <c r="D204" s="77">
        <v>4</v>
      </c>
      <c r="E204" s="77">
        <v>1</v>
      </c>
      <c r="F204" s="79">
        <v>1</v>
      </c>
      <c r="G204" s="78" t="s">
        <v>139</v>
      </c>
      <c r="H204" s="10">
        <v>171</v>
      </c>
      <c r="I204" s="83">
        <v>0</v>
      </c>
      <c r="J204" s="83">
        <v>0</v>
      </c>
      <c r="K204" s="83">
        <v>0</v>
      </c>
      <c r="L204" s="128">
        <v>0</v>
      </c>
      <c r="M204"/>
    </row>
    <row r="205" spans="1:13" ht="25.5" hidden="1" customHeight="1">
      <c r="A205" s="71">
        <v>3</v>
      </c>
      <c r="B205" s="69">
        <v>1</v>
      </c>
      <c r="C205" s="69">
        <v>1</v>
      </c>
      <c r="D205" s="69">
        <v>4</v>
      </c>
      <c r="E205" s="69">
        <v>1</v>
      </c>
      <c r="F205" s="72">
        <v>2</v>
      </c>
      <c r="G205" s="70" t="s">
        <v>140</v>
      </c>
      <c r="H205" s="10">
        <v>172</v>
      </c>
      <c r="I205" s="81">
        <v>0</v>
      </c>
      <c r="J205" s="81">
        <v>0</v>
      </c>
      <c r="K205" s="82">
        <v>0</v>
      </c>
      <c r="L205" s="83">
        <v>0</v>
      </c>
      <c r="M205"/>
    </row>
    <row r="206" spans="1:13" ht="31.5" hidden="1" customHeight="1">
      <c r="A206" s="76">
        <v>3</v>
      </c>
      <c r="B206" s="77">
        <v>1</v>
      </c>
      <c r="C206" s="77">
        <v>1</v>
      </c>
      <c r="D206" s="77">
        <v>4</v>
      </c>
      <c r="E206" s="77">
        <v>1</v>
      </c>
      <c r="F206" s="79">
        <v>3</v>
      </c>
      <c r="G206" s="78" t="s">
        <v>141</v>
      </c>
      <c r="H206" s="10">
        <v>173</v>
      </c>
      <c r="I206" s="81">
        <v>0</v>
      </c>
      <c r="J206" s="81">
        <v>0</v>
      </c>
      <c r="K206" s="81">
        <v>0</v>
      </c>
      <c r="L206" s="83">
        <v>0</v>
      </c>
      <c r="M206"/>
    </row>
    <row r="207" spans="1:13" ht="25.5" hidden="1" customHeight="1">
      <c r="A207" s="76">
        <v>3</v>
      </c>
      <c r="B207" s="77">
        <v>1</v>
      </c>
      <c r="C207" s="77">
        <v>1</v>
      </c>
      <c r="D207" s="77">
        <v>5</v>
      </c>
      <c r="E207" s="77"/>
      <c r="F207" s="79"/>
      <c r="G207" s="78" t="s">
        <v>142</v>
      </c>
      <c r="H207" s="10">
        <v>174</v>
      </c>
      <c r="I207" s="65">
        <f t="shared" ref="I207:L208" si="18">I208</f>
        <v>0</v>
      </c>
      <c r="J207" s="106">
        <f t="shared" si="18"/>
        <v>0</v>
      </c>
      <c r="K207" s="66">
        <f t="shared" si="18"/>
        <v>0</v>
      </c>
      <c r="L207" s="65">
        <f t="shared" si="18"/>
        <v>0</v>
      </c>
      <c r="M207"/>
    </row>
    <row r="208" spans="1:13" ht="26.25" hidden="1" customHeight="1">
      <c r="A208" s="89">
        <v>3</v>
      </c>
      <c r="B208" s="90">
        <v>1</v>
      </c>
      <c r="C208" s="90">
        <v>1</v>
      </c>
      <c r="D208" s="90">
        <v>5</v>
      </c>
      <c r="E208" s="90">
        <v>1</v>
      </c>
      <c r="F208" s="92"/>
      <c r="G208" s="78" t="s">
        <v>142</v>
      </c>
      <c r="H208" s="10">
        <v>175</v>
      </c>
      <c r="I208" s="66">
        <f t="shared" si="18"/>
        <v>0</v>
      </c>
      <c r="J208" s="66">
        <f t="shared" si="18"/>
        <v>0</v>
      </c>
      <c r="K208" s="66">
        <f t="shared" si="18"/>
        <v>0</v>
      </c>
      <c r="L208" s="66">
        <f t="shared" si="18"/>
        <v>0</v>
      </c>
      <c r="M208"/>
    </row>
    <row r="209" spans="1:16" ht="27" hidden="1" customHeight="1">
      <c r="A209" s="76">
        <v>3</v>
      </c>
      <c r="B209" s="77">
        <v>1</v>
      </c>
      <c r="C209" s="77">
        <v>1</v>
      </c>
      <c r="D209" s="77">
        <v>5</v>
      </c>
      <c r="E209" s="77">
        <v>1</v>
      </c>
      <c r="F209" s="79">
        <v>1</v>
      </c>
      <c r="G209" s="78" t="s">
        <v>142</v>
      </c>
      <c r="H209" s="10">
        <v>176</v>
      </c>
      <c r="I209" s="81">
        <v>0</v>
      </c>
      <c r="J209" s="83">
        <v>0</v>
      </c>
      <c r="K209" s="83">
        <v>0</v>
      </c>
      <c r="L209" s="83">
        <v>0</v>
      </c>
      <c r="M209"/>
    </row>
    <row r="210" spans="1:16" ht="26.25" hidden="1" customHeight="1">
      <c r="A210" s="89">
        <v>3</v>
      </c>
      <c r="B210" s="90">
        <v>1</v>
      </c>
      <c r="C210" s="90">
        <v>2</v>
      </c>
      <c r="D210" s="90"/>
      <c r="E210" s="90"/>
      <c r="F210" s="92"/>
      <c r="G210" s="91" t="s">
        <v>143</v>
      </c>
      <c r="H210" s="10">
        <v>177</v>
      </c>
      <c r="I210" s="65">
        <f t="shared" ref="I210:L211" si="19">I211</f>
        <v>0</v>
      </c>
      <c r="J210" s="109">
        <f t="shared" si="19"/>
        <v>0</v>
      </c>
      <c r="K210" s="74">
        <f t="shared" si="19"/>
        <v>0</v>
      </c>
      <c r="L210" s="75">
        <f t="shared" si="19"/>
        <v>0</v>
      </c>
      <c r="M210"/>
    </row>
    <row r="211" spans="1:16" ht="25.5" hidden="1" customHeight="1">
      <c r="A211" s="76">
        <v>3</v>
      </c>
      <c r="B211" s="77">
        <v>1</v>
      </c>
      <c r="C211" s="77">
        <v>2</v>
      </c>
      <c r="D211" s="77">
        <v>1</v>
      </c>
      <c r="E211" s="77"/>
      <c r="F211" s="79"/>
      <c r="G211" s="91" t="s">
        <v>143</v>
      </c>
      <c r="H211" s="10">
        <v>178</v>
      </c>
      <c r="I211" s="86">
        <f t="shared" si="19"/>
        <v>0</v>
      </c>
      <c r="J211" s="106">
        <f t="shared" si="19"/>
        <v>0</v>
      </c>
      <c r="K211" s="66">
        <f t="shared" si="19"/>
        <v>0</v>
      </c>
      <c r="L211" s="65">
        <f t="shared" si="19"/>
        <v>0</v>
      </c>
      <c r="M211"/>
    </row>
    <row r="212" spans="1:16" ht="26.25" hidden="1" customHeight="1">
      <c r="A212" s="71">
        <v>3</v>
      </c>
      <c r="B212" s="69">
        <v>1</v>
      </c>
      <c r="C212" s="69">
        <v>2</v>
      </c>
      <c r="D212" s="69">
        <v>1</v>
      </c>
      <c r="E212" s="69">
        <v>1</v>
      </c>
      <c r="F212" s="72"/>
      <c r="G212" s="91" t="s">
        <v>143</v>
      </c>
      <c r="H212" s="10">
        <v>179</v>
      </c>
      <c r="I212" s="65">
        <f>SUM(I213:I216)</f>
        <v>0</v>
      </c>
      <c r="J212" s="108">
        <f>SUM(J213:J216)</f>
        <v>0</v>
      </c>
      <c r="K212" s="87">
        <f>SUM(K213:K216)</f>
        <v>0</v>
      </c>
      <c r="L212" s="86">
        <f>SUM(L213:L216)</f>
        <v>0</v>
      </c>
      <c r="M212"/>
    </row>
    <row r="213" spans="1:16" ht="41.25" hidden="1" customHeight="1">
      <c r="A213" s="76">
        <v>3</v>
      </c>
      <c r="B213" s="77">
        <v>1</v>
      </c>
      <c r="C213" s="77">
        <v>2</v>
      </c>
      <c r="D213" s="77">
        <v>1</v>
      </c>
      <c r="E213" s="77">
        <v>1</v>
      </c>
      <c r="F213" s="79">
        <v>2</v>
      </c>
      <c r="G213" s="78" t="s">
        <v>144</v>
      </c>
      <c r="H213" s="10">
        <v>180</v>
      </c>
      <c r="I213" s="83">
        <v>0</v>
      </c>
      <c r="J213" s="83">
        <v>0</v>
      </c>
      <c r="K213" s="83">
        <v>0</v>
      </c>
      <c r="L213" s="83">
        <v>0</v>
      </c>
      <c r="M213"/>
    </row>
    <row r="214" spans="1:16" ht="26.25" hidden="1" customHeight="1">
      <c r="A214" s="76">
        <v>3</v>
      </c>
      <c r="B214" s="77">
        <v>1</v>
      </c>
      <c r="C214" s="77">
        <v>2</v>
      </c>
      <c r="D214" s="76">
        <v>1</v>
      </c>
      <c r="E214" s="77">
        <v>1</v>
      </c>
      <c r="F214" s="79">
        <v>3</v>
      </c>
      <c r="G214" s="78" t="s">
        <v>145</v>
      </c>
      <c r="H214" s="10">
        <v>181</v>
      </c>
      <c r="I214" s="83">
        <v>0</v>
      </c>
      <c r="J214" s="83">
        <v>0</v>
      </c>
      <c r="K214" s="83">
        <v>0</v>
      </c>
      <c r="L214" s="83">
        <v>0</v>
      </c>
      <c r="M214"/>
    </row>
    <row r="215" spans="1:16" ht="27.75" hidden="1" customHeight="1">
      <c r="A215" s="76">
        <v>3</v>
      </c>
      <c r="B215" s="77">
        <v>1</v>
      </c>
      <c r="C215" s="77">
        <v>2</v>
      </c>
      <c r="D215" s="76">
        <v>1</v>
      </c>
      <c r="E215" s="77">
        <v>1</v>
      </c>
      <c r="F215" s="79">
        <v>4</v>
      </c>
      <c r="G215" s="78" t="s">
        <v>146</v>
      </c>
      <c r="H215" s="10">
        <v>182</v>
      </c>
      <c r="I215" s="83">
        <v>0</v>
      </c>
      <c r="J215" s="83">
        <v>0</v>
      </c>
      <c r="K215" s="83">
        <v>0</v>
      </c>
      <c r="L215" s="83">
        <v>0</v>
      </c>
      <c r="M215"/>
    </row>
    <row r="216" spans="1:16" ht="27" hidden="1" customHeight="1">
      <c r="A216" s="89">
        <v>3</v>
      </c>
      <c r="B216" s="98">
        <v>1</v>
      </c>
      <c r="C216" s="98">
        <v>2</v>
      </c>
      <c r="D216" s="97">
        <v>1</v>
      </c>
      <c r="E216" s="98">
        <v>1</v>
      </c>
      <c r="F216" s="99">
        <v>5</v>
      </c>
      <c r="G216" s="100" t="s">
        <v>147</v>
      </c>
      <c r="H216" s="10">
        <v>183</v>
      </c>
      <c r="I216" s="83">
        <v>0</v>
      </c>
      <c r="J216" s="83">
        <v>0</v>
      </c>
      <c r="K216" s="83">
        <v>0</v>
      </c>
      <c r="L216" s="128">
        <v>0</v>
      </c>
      <c r="M216"/>
    </row>
    <row r="217" spans="1:16" ht="29.25" hidden="1" customHeight="1">
      <c r="A217" s="76">
        <v>3</v>
      </c>
      <c r="B217" s="77">
        <v>1</v>
      </c>
      <c r="C217" s="77">
        <v>3</v>
      </c>
      <c r="D217" s="76"/>
      <c r="E217" s="77"/>
      <c r="F217" s="79"/>
      <c r="G217" s="78" t="s">
        <v>148</v>
      </c>
      <c r="H217" s="10">
        <v>184</v>
      </c>
      <c r="I217" s="65">
        <f>SUM(I218+I221)</f>
        <v>0</v>
      </c>
      <c r="J217" s="106">
        <f>SUM(J218+J221)</f>
        <v>0</v>
      </c>
      <c r="K217" s="66">
        <f>SUM(K218+K221)</f>
        <v>0</v>
      </c>
      <c r="L217" s="65">
        <f>SUM(L218+L221)</f>
        <v>0</v>
      </c>
      <c r="M217"/>
    </row>
    <row r="218" spans="1:16" ht="27.75" hidden="1" customHeight="1">
      <c r="A218" s="71">
        <v>3</v>
      </c>
      <c r="B218" s="69">
        <v>1</v>
      </c>
      <c r="C218" s="69">
        <v>3</v>
      </c>
      <c r="D218" s="71">
        <v>1</v>
      </c>
      <c r="E218" s="76"/>
      <c r="F218" s="72"/>
      <c r="G218" s="70" t="s">
        <v>149</v>
      </c>
      <c r="H218" s="10">
        <v>185</v>
      </c>
      <c r="I218" s="86">
        <f t="shared" ref="I218:L219" si="20">I219</f>
        <v>0</v>
      </c>
      <c r="J218" s="108">
        <f t="shared" si="20"/>
        <v>0</v>
      </c>
      <c r="K218" s="87">
        <f t="shared" si="20"/>
        <v>0</v>
      </c>
      <c r="L218" s="86">
        <f t="shared" si="20"/>
        <v>0</v>
      </c>
      <c r="M218"/>
    </row>
    <row r="219" spans="1:16" ht="30.75" hidden="1" customHeight="1">
      <c r="A219" s="76">
        <v>3</v>
      </c>
      <c r="B219" s="77">
        <v>1</v>
      </c>
      <c r="C219" s="77">
        <v>3</v>
      </c>
      <c r="D219" s="76">
        <v>1</v>
      </c>
      <c r="E219" s="76">
        <v>1</v>
      </c>
      <c r="F219" s="79"/>
      <c r="G219" s="70" t="s">
        <v>149</v>
      </c>
      <c r="H219" s="10">
        <v>186</v>
      </c>
      <c r="I219" s="65">
        <f t="shared" si="20"/>
        <v>0</v>
      </c>
      <c r="J219" s="106">
        <f t="shared" si="20"/>
        <v>0</v>
      </c>
      <c r="K219" s="66">
        <f t="shared" si="20"/>
        <v>0</v>
      </c>
      <c r="L219" s="65">
        <f t="shared" si="20"/>
        <v>0</v>
      </c>
      <c r="M219"/>
    </row>
    <row r="220" spans="1:16" ht="27.75" hidden="1" customHeight="1">
      <c r="A220" s="76">
        <v>3</v>
      </c>
      <c r="B220" s="78">
        <v>1</v>
      </c>
      <c r="C220" s="76">
        <v>3</v>
      </c>
      <c r="D220" s="77">
        <v>1</v>
      </c>
      <c r="E220" s="77">
        <v>1</v>
      </c>
      <c r="F220" s="79">
        <v>1</v>
      </c>
      <c r="G220" s="70" t="s">
        <v>149</v>
      </c>
      <c r="H220" s="10">
        <v>187</v>
      </c>
      <c r="I220" s="128">
        <v>0</v>
      </c>
      <c r="J220" s="128">
        <v>0</v>
      </c>
      <c r="K220" s="128">
        <v>0</v>
      </c>
      <c r="L220" s="128">
        <v>0</v>
      </c>
      <c r="M220"/>
    </row>
    <row r="221" spans="1:16" ht="30.75" hidden="1" customHeight="1">
      <c r="A221" s="76">
        <v>3</v>
      </c>
      <c r="B221" s="78">
        <v>1</v>
      </c>
      <c r="C221" s="76">
        <v>3</v>
      </c>
      <c r="D221" s="77">
        <v>2</v>
      </c>
      <c r="E221" s="77"/>
      <c r="F221" s="79"/>
      <c r="G221" s="78" t="s">
        <v>150</v>
      </c>
      <c r="H221" s="10">
        <v>188</v>
      </c>
      <c r="I221" s="65">
        <f>I222</f>
        <v>0</v>
      </c>
      <c r="J221" s="106">
        <f>J222</f>
        <v>0</v>
      </c>
      <c r="K221" s="66">
        <f>K222</f>
        <v>0</v>
      </c>
      <c r="L221" s="65">
        <f>L222</f>
        <v>0</v>
      </c>
      <c r="M221"/>
    </row>
    <row r="222" spans="1:16" ht="27" hidden="1" customHeight="1">
      <c r="A222" s="71">
        <v>3</v>
      </c>
      <c r="B222" s="70">
        <v>1</v>
      </c>
      <c r="C222" s="71">
        <v>3</v>
      </c>
      <c r="D222" s="69">
        <v>2</v>
      </c>
      <c r="E222" s="69">
        <v>1</v>
      </c>
      <c r="F222" s="72"/>
      <c r="G222" s="78" t="s">
        <v>150</v>
      </c>
      <c r="H222" s="10">
        <v>189</v>
      </c>
      <c r="I222" s="65">
        <f t="shared" ref="I222:P222" si="21">SUM(I223:I228)</f>
        <v>0</v>
      </c>
      <c r="J222" s="65">
        <f t="shared" si="21"/>
        <v>0</v>
      </c>
      <c r="K222" s="65">
        <f t="shared" si="21"/>
        <v>0</v>
      </c>
      <c r="L222" s="65">
        <f t="shared" si="21"/>
        <v>0</v>
      </c>
      <c r="M222" s="134">
        <f t="shared" si="21"/>
        <v>0</v>
      </c>
      <c r="N222" s="134">
        <f t="shared" si="21"/>
        <v>0</v>
      </c>
      <c r="O222" s="134">
        <f t="shared" si="21"/>
        <v>0</v>
      </c>
      <c r="P222" s="134">
        <f t="shared" si="21"/>
        <v>0</v>
      </c>
    </row>
    <row r="223" spans="1:16" ht="24.75" hidden="1" customHeight="1">
      <c r="A223" s="76">
        <v>3</v>
      </c>
      <c r="B223" s="78">
        <v>1</v>
      </c>
      <c r="C223" s="76">
        <v>3</v>
      </c>
      <c r="D223" s="77">
        <v>2</v>
      </c>
      <c r="E223" s="77">
        <v>1</v>
      </c>
      <c r="F223" s="79">
        <v>1</v>
      </c>
      <c r="G223" s="78" t="s">
        <v>151</v>
      </c>
      <c r="H223" s="10">
        <v>190</v>
      </c>
      <c r="I223" s="83">
        <v>0</v>
      </c>
      <c r="J223" s="83">
        <v>0</v>
      </c>
      <c r="K223" s="83">
        <v>0</v>
      </c>
      <c r="L223" s="128">
        <v>0</v>
      </c>
      <c r="M223"/>
    </row>
    <row r="224" spans="1:16" ht="26.25" hidden="1" customHeight="1">
      <c r="A224" s="76">
        <v>3</v>
      </c>
      <c r="B224" s="78">
        <v>1</v>
      </c>
      <c r="C224" s="76">
        <v>3</v>
      </c>
      <c r="D224" s="77">
        <v>2</v>
      </c>
      <c r="E224" s="77">
        <v>1</v>
      </c>
      <c r="F224" s="79">
        <v>2</v>
      </c>
      <c r="G224" s="78" t="s">
        <v>152</v>
      </c>
      <c r="H224" s="10">
        <v>191</v>
      </c>
      <c r="I224" s="83">
        <v>0</v>
      </c>
      <c r="J224" s="83">
        <v>0</v>
      </c>
      <c r="K224" s="83">
        <v>0</v>
      </c>
      <c r="L224" s="83">
        <v>0</v>
      </c>
      <c r="M224"/>
    </row>
    <row r="225" spans="1:13" ht="26.25" hidden="1" customHeight="1">
      <c r="A225" s="76">
        <v>3</v>
      </c>
      <c r="B225" s="78">
        <v>1</v>
      </c>
      <c r="C225" s="76">
        <v>3</v>
      </c>
      <c r="D225" s="77">
        <v>2</v>
      </c>
      <c r="E225" s="77">
        <v>1</v>
      </c>
      <c r="F225" s="79">
        <v>3</v>
      </c>
      <c r="G225" s="78" t="s">
        <v>153</v>
      </c>
      <c r="H225" s="10">
        <v>192</v>
      </c>
      <c r="I225" s="83">
        <v>0</v>
      </c>
      <c r="J225" s="83">
        <v>0</v>
      </c>
      <c r="K225" s="83">
        <v>0</v>
      </c>
      <c r="L225" s="83">
        <v>0</v>
      </c>
      <c r="M225"/>
    </row>
    <row r="226" spans="1:13" ht="27.75" hidden="1" customHeight="1">
      <c r="A226" s="76">
        <v>3</v>
      </c>
      <c r="B226" s="78">
        <v>1</v>
      </c>
      <c r="C226" s="76">
        <v>3</v>
      </c>
      <c r="D226" s="77">
        <v>2</v>
      </c>
      <c r="E226" s="77">
        <v>1</v>
      </c>
      <c r="F226" s="79">
        <v>4</v>
      </c>
      <c r="G226" s="78" t="s">
        <v>154</v>
      </c>
      <c r="H226" s="10">
        <v>193</v>
      </c>
      <c r="I226" s="83">
        <v>0</v>
      </c>
      <c r="J226" s="83">
        <v>0</v>
      </c>
      <c r="K226" s="83">
        <v>0</v>
      </c>
      <c r="L226" s="128">
        <v>0</v>
      </c>
      <c r="M226"/>
    </row>
    <row r="227" spans="1:13" ht="29.25" hidden="1" customHeight="1">
      <c r="A227" s="76">
        <v>3</v>
      </c>
      <c r="B227" s="78">
        <v>1</v>
      </c>
      <c r="C227" s="76">
        <v>3</v>
      </c>
      <c r="D227" s="77">
        <v>2</v>
      </c>
      <c r="E227" s="77">
        <v>1</v>
      </c>
      <c r="F227" s="79">
        <v>5</v>
      </c>
      <c r="G227" s="70" t="s">
        <v>155</v>
      </c>
      <c r="H227" s="10">
        <v>194</v>
      </c>
      <c r="I227" s="83">
        <v>0</v>
      </c>
      <c r="J227" s="83">
        <v>0</v>
      </c>
      <c r="K227" s="83">
        <v>0</v>
      </c>
      <c r="L227" s="83">
        <v>0</v>
      </c>
      <c r="M227"/>
    </row>
    <row r="228" spans="1:13" ht="25.5" hidden="1" customHeight="1">
      <c r="A228" s="76">
        <v>3</v>
      </c>
      <c r="B228" s="78">
        <v>1</v>
      </c>
      <c r="C228" s="76">
        <v>3</v>
      </c>
      <c r="D228" s="77">
        <v>2</v>
      </c>
      <c r="E228" s="77">
        <v>1</v>
      </c>
      <c r="F228" s="79">
        <v>6</v>
      </c>
      <c r="G228" s="70" t="s">
        <v>150</v>
      </c>
      <c r="H228" s="10">
        <v>195</v>
      </c>
      <c r="I228" s="83">
        <v>0</v>
      </c>
      <c r="J228" s="83">
        <v>0</v>
      </c>
      <c r="K228" s="83">
        <v>0</v>
      </c>
      <c r="L228" s="128">
        <v>0</v>
      </c>
      <c r="M228"/>
    </row>
    <row r="229" spans="1:13" ht="27" hidden="1" customHeight="1">
      <c r="A229" s="71">
        <v>3</v>
      </c>
      <c r="B229" s="69">
        <v>1</v>
      </c>
      <c r="C229" s="69">
        <v>4</v>
      </c>
      <c r="D229" s="69"/>
      <c r="E229" s="69"/>
      <c r="F229" s="72"/>
      <c r="G229" s="70" t="s">
        <v>156</v>
      </c>
      <c r="H229" s="10">
        <v>196</v>
      </c>
      <c r="I229" s="86">
        <f t="shared" ref="I229:L231" si="22">I230</f>
        <v>0</v>
      </c>
      <c r="J229" s="108">
        <f t="shared" si="22"/>
        <v>0</v>
      </c>
      <c r="K229" s="87">
        <f t="shared" si="22"/>
        <v>0</v>
      </c>
      <c r="L229" s="87">
        <f t="shared" si="22"/>
        <v>0</v>
      </c>
      <c r="M229"/>
    </row>
    <row r="230" spans="1:13" ht="27" hidden="1" customHeight="1">
      <c r="A230" s="89">
        <v>3</v>
      </c>
      <c r="B230" s="98">
        <v>1</v>
      </c>
      <c r="C230" s="98">
        <v>4</v>
      </c>
      <c r="D230" s="98">
        <v>1</v>
      </c>
      <c r="E230" s="98"/>
      <c r="F230" s="99"/>
      <c r="G230" s="70" t="s">
        <v>156</v>
      </c>
      <c r="H230" s="10">
        <v>197</v>
      </c>
      <c r="I230" s="93">
        <f t="shared" si="22"/>
        <v>0</v>
      </c>
      <c r="J230" s="120">
        <f t="shared" si="22"/>
        <v>0</v>
      </c>
      <c r="K230" s="94">
        <f t="shared" si="22"/>
        <v>0</v>
      </c>
      <c r="L230" s="94">
        <f t="shared" si="22"/>
        <v>0</v>
      </c>
      <c r="M230"/>
    </row>
    <row r="231" spans="1:13" ht="27.75" hidden="1" customHeight="1">
      <c r="A231" s="76">
        <v>3</v>
      </c>
      <c r="B231" s="77">
        <v>1</v>
      </c>
      <c r="C231" s="77">
        <v>4</v>
      </c>
      <c r="D231" s="77">
        <v>1</v>
      </c>
      <c r="E231" s="77">
        <v>1</v>
      </c>
      <c r="F231" s="79"/>
      <c r="G231" s="70" t="s">
        <v>157</v>
      </c>
      <c r="H231" s="10">
        <v>198</v>
      </c>
      <c r="I231" s="65">
        <f t="shared" si="22"/>
        <v>0</v>
      </c>
      <c r="J231" s="106">
        <f t="shared" si="22"/>
        <v>0</v>
      </c>
      <c r="K231" s="66">
        <f t="shared" si="22"/>
        <v>0</v>
      </c>
      <c r="L231" s="66">
        <f t="shared" si="22"/>
        <v>0</v>
      </c>
      <c r="M231"/>
    </row>
    <row r="232" spans="1:13" ht="27" hidden="1" customHeight="1">
      <c r="A232" s="80">
        <v>3</v>
      </c>
      <c r="B232" s="76">
        <v>1</v>
      </c>
      <c r="C232" s="77">
        <v>4</v>
      </c>
      <c r="D232" s="77">
        <v>1</v>
      </c>
      <c r="E232" s="77">
        <v>1</v>
      </c>
      <c r="F232" s="79">
        <v>1</v>
      </c>
      <c r="G232" s="70" t="s">
        <v>157</v>
      </c>
      <c r="H232" s="10">
        <v>199</v>
      </c>
      <c r="I232" s="83">
        <v>0</v>
      </c>
      <c r="J232" s="83">
        <v>0</v>
      </c>
      <c r="K232" s="83">
        <v>0</v>
      </c>
      <c r="L232" s="83">
        <v>0</v>
      </c>
      <c r="M232"/>
    </row>
    <row r="233" spans="1:13" ht="26.25" hidden="1" customHeight="1">
      <c r="A233" s="80">
        <v>3</v>
      </c>
      <c r="B233" s="77">
        <v>1</v>
      </c>
      <c r="C233" s="77">
        <v>5</v>
      </c>
      <c r="D233" s="77"/>
      <c r="E233" s="77"/>
      <c r="F233" s="79"/>
      <c r="G233" s="78" t="s">
        <v>158</v>
      </c>
      <c r="H233" s="10">
        <v>200</v>
      </c>
      <c r="I233" s="65">
        <f t="shared" ref="I233:L234" si="23">I234</f>
        <v>0</v>
      </c>
      <c r="J233" s="65">
        <f t="shared" si="23"/>
        <v>0</v>
      </c>
      <c r="K233" s="65">
        <f t="shared" si="23"/>
        <v>0</v>
      </c>
      <c r="L233" s="65">
        <f t="shared" si="23"/>
        <v>0</v>
      </c>
      <c r="M233"/>
    </row>
    <row r="234" spans="1:13" ht="30" hidden="1" customHeight="1">
      <c r="A234" s="80">
        <v>3</v>
      </c>
      <c r="B234" s="77">
        <v>1</v>
      </c>
      <c r="C234" s="77">
        <v>5</v>
      </c>
      <c r="D234" s="77">
        <v>1</v>
      </c>
      <c r="E234" s="77"/>
      <c r="F234" s="79"/>
      <c r="G234" s="78" t="s">
        <v>158</v>
      </c>
      <c r="H234" s="10">
        <v>201</v>
      </c>
      <c r="I234" s="65">
        <f t="shared" si="23"/>
        <v>0</v>
      </c>
      <c r="J234" s="65">
        <f t="shared" si="23"/>
        <v>0</v>
      </c>
      <c r="K234" s="65">
        <f t="shared" si="23"/>
        <v>0</v>
      </c>
      <c r="L234" s="65">
        <f t="shared" si="23"/>
        <v>0</v>
      </c>
      <c r="M234"/>
    </row>
    <row r="235" spans="1:13" ht="27" hidden="1" customHeight="1">
      <c r="A235" s="80">
        <v>3</v>
      </c>
      <c r="B235" s="77">
        <v>1</v>
      </c>
      <c r="C235" s="77">
        <v>5</v>
      </c>
      <c r="D235" s="77">
        <v>1</v>
      </c>
      <c r="E235" s="77">
        <v>1</v>
      </c>
      <c r="F235" s="79"/>
      <c r="G235" s="78" t="s">
        <v>158</v>
      </c>
      <c r="H235" s="10">
        <v>202</v>
      </c>
      <c r="I235" s="65">
        <f>SUM(I236:I238)</f>
        <v>0</v>
      </c>
      <c r="J235" s="65">
        <f>SUM(J236:J238)</f>
        <v>0</v>
      </c>
      <c r="K235" s="65">
        <f>SUM(K236:K238)</f>
        <v>0</v>
      </c>
      <c r="L235" s="65">
        <f>SUM(L236:L238)</f>
        <v>0</v>
      </c>
      <c r="M235"/>
    </row>
    <row r="236" spans="1:13" ht="31.5" hidden="1" customHeight="1">
      <c r="A236" s="80">
        <v>3</v>
      </c>
      <c r="B236" s="77">
        <v>1</v>
      </c>
      <c r="C236" s="77">
        <v>5</v>
      </c>
      <c r="D236" s="77">
        <v>1</v>
      </c>
      <c r="E236" s="77">
        <v>1</v>
      </c>
      <c r="F236" s="79">
        <v>1</v>
      </c>
      <c r="G236" s="135" t="s">
        <v>159</v>
      </c>
      <c r="H236" s="10">
        <v>203</v>
      </c>
      <c r="I236" s="83">
        <v>0</v>
      </c>
      <c r="J236" s="83">
        <v>0</v>
      </c>
      <c r="K236" s="83">
        <v>0</v>
      </c>
      <c r="L236" s="83">
        <v>0</v>
      </c>
      <c r="M236"/>
    </row>
    <row r="237" spans="1:13" ht="25.5" hidden="1" customHeight="1">
      <c r="A237" s="80">
        <v>3</v>
      </c>
      <c r="B237" s="77">
        <v>1</v>
      </c>
      <c r="C237" s="77">
        <v>5</v>
      </c>
      <c r="D237" s="77">
        <v>1</v>
      </c>
      <c r="E237" s="77">
        <v>1</v>
      </c>
      <c r="F237" s="79">
        <v>2</v>
      </c>
      <c r="G237" s="135" t="s">
        <v>160</v>
      </c>
      <c r="H237" s="10">
        <v>204</v>
      </c>
      <c r="I237" s="83">
        <v>0</v>
      </c>
      <c r="J237" s="83">
        <v>0</v>
      </c>
      <c r="K237" s="83">
        <v>0</v>
      </c>
      <c r="L237" s="83">
        <v>0</v>
      </c>
      <c r="M237"/>
    </row>
    <row r="238" spans="1:13" ht="28.5" hidden="1" customHeight="1">
      <c r="A238" s="80">
        <v>3</v>
      </c>
      <c r="B238" s="77">
        <v>1</v>
      </c>
      <c r="C238" s="77">
        <v>5</v>
      </c>
      <c r="D238" s="77">
        <v>1</v>
      </c>
      <c r="E238" s="77">
        <v>1</v>
      </c>
      <c r="F238" s="79">
        <v>3</v>
      </c>
      <c r="G238" s="135" t="s">
        <v>161</v>
      </c>
      <c r="H238" s="10">
        <v>205</v>
      </c>
      <c r="I238" s="83">
        <v>0</v>
      </c>
      <c r="J238" s="83">
        <v>0</v>
      </c>
      <c r="K238" s="83">
        <v>0</v>
      </c>
      <c r="L238" s="83">
        <v>0</v>
      </c>
      <c r="M238"/>
    </row>
    <row r="239" spans="1:13" ht="41.25" hidden="1" customHeight="1">
      <c r="A239" s="61">
        <v>3</v>
      </c>
      <c r="B239" s="62">
        <v>2</v>
      </c>
      <c r="C239" s="62"/>
      <c r="D239" s="62"/>
      <c r="E239" s="62"/>
      <c r="F239" s="64"/>
      <c r="G239" s="63" t="s">
        <v>162</v>
      </c>
      <c r="H239" s="10">
        <v>206</v>
      </c>
      <c r="I239" s="65">
        <f>SUM(I240+I272)</f>
        <v>0</v>
      </c>
      <c r="J239" s="106">
        <f>SUM(J240+J272)</f>
        <v>0</v>
      </c>
      <c r="K239" s="66">
        <f>SUM(K240+K272)</f>
        <v>0</v>
      </c>
      <c r="L239" s="66">
        <f>SUM(L240+L272)</f>
        <v>0</v>
      </c>
      <c r="M239"/>
    </row>
    <row r="240" spans="1:13" ht="26.25" hidden="1" customHeight="1">
      <c r="A240" s="89">
        <v>3</v>
      </c>
      <c r="B240" s="97">
        <v>2</v>
      </c>
      <c r="C240" s="98">
        <v>1</v>
      </c>
      <c r="D240" s="98"/>
      <c r="E240" s="98"/>
      <c r="F240" s="99"/>
      <c r="G240" s="100" t="s">
        <v>163</v>
      </c>
      <c r="H240" s="10">
        <v>207</v>
      </c>
      <c r="I240" s="93">
        <f>SUM(I241+I250+I254+I258+I262+I265+I268)</f>
        <v>0</v>
      </c>
      <c r="J240" s="120">
        <f>SUM(J241+J250+J254+J258+J262+J265+J268)</f>
        <v>0</v>
      </c>
      <c r="K240" s="94">
        <f>SUM(K241+K250+K254+K258+K262+K265+K268)</f>
        <v>0</v>
      </c>
      <c r="L240" s="94">
        <f>SUM(L241+L250+L254+L258+L262+L265+L268)</f>
        <v>0</v>
      </c>
      <c r="M240"/>
    </row>
    <row r="241" spans="1:13" ht="30" hidden="1" customHeight="1">
      <c r="A241" s="76">
        <v>3</v>
      </c>
      <c r="B241" s="77">
        <v>2</v>
      </c>
      <c r="C241" s="77">
        <v>1</v>
      </c>
      <c r="D241" s="77">
        <v>1</v>
      </c>
      <c r="E241" s="77"/>
      <c r="F241" s="79"/>
      <c r="G241" s="78" t="s">
        <v>164</v>
      </c>
      <c r="H241" s="10">
        <v>208</v>
      </c>
      <c r="I241" s="93">
        <f>I242</f>
        <v>0</v>
      </c>
      <c r="J241" s="93">
        <f>J242</f>
        <v>0</v>
      </c>
      <c r="K241" s="93">
        <f>K242</f>
        <v>0</v>
      </c>
      <c r="L241" s="93">
        <f>L242</f>
        <v>0</v>
      </c>
      <c r="M241"/>
    </row>
    <row r="242" spans="1:13" ht="27" hidden="1" customHeight="1">
      <c r="A242" s="76">
        <v>3</v>
      </c>
      <c r="B242" s="76">
        <v>2</v>
      </c>
      <c r="C242" s="77">
        <v>1</v>
      </c>
      <c r="D242" s="77">
        <v>1</v>
      </c>
      <c r="E242" s="77">
        <v>1</v>
      </c>
      <c r="F242" s="79"/>
      <c r="G242" s="78" t="s">
        <v>165</v>
      </c>
      <c r="H242" s="10">
        <v>209</v>
      </c>
      <c r="I242" s="65">
        <f>SUM(I243:I243)</f>
        <v>0</v>
      </c>
      <c r="J242" s="106">
        <f>SUM(J243:J243)</f>
        <v>0</v>
      </c>
      <c r="K242" s="66">
        <f>SUM(K243:K243)</f>
        <v>0</v>
      </c>
      <c r="L242" s="66">
        <f>SUM(L243:L243)</f>
        <v>0</v>
      </c>
      <c r="M242"/>
    </row>
    <row r="243" spans="1:13" ht="25.5" hidden="1" customHeight="1">
      <c r="A243" s="89">
        <v>3</v>
      </c>
      <c r="B243" s="89">
        <v>2</v>
      </c>
      <c r="C243" s="98">
        <v>1</v>
      </c>
      <c r="D243" s="98">
        <v>1</v>
      </c>
      <c r="E243" s="98">
        <v>1</v>
      </c>
      <c r="F243" s="99">
        <v>1</v>
      </c>
      <c r="G243" s="100" t="s">
        <v>165</v>
      </c>
      <c r="H243" s="10">
        <v>210</v>
      </c>
      <c r="I243" s="83">
        <v>0</v>
      </c>
      <c r="J243" s="83">
        <v>0</v>
      </c>
      <c r="K243" s="83">
        <v>0</v>
      </c>
      <c r="L243" s="83">
        <v>0</v>
      </c>
      <c r="M243"/>
    </row>
    <row r="244" spans="1:13" ht="25.5" hidden="1" customHeight="1">
      <c r="A244" s="89">
        <v>3</v>
      </c>
      <c r="B244" s="98">
        <v>2</v>
      </c>
      <c r="C244" s="98">
        <v>1</v>
      </c>
      <c r="D244" s="98">
        <v>1</v>
      </c>
      <c r="E244" s="98">
        <v>2</v>
      </c>
      <c r="F244" s="99"/>
      <c r="G244" s="100" t="s">
        <v>166</v>
      </c>
      <c r="H244" s="10">
        <v>211</v>
      </c>
      <c r="I244" s="65">
        <f>SUM(I245:I246)</f>
        <v>0</v>
      </c>
      <c r="J244" s="65">
        <f>SUM(J245:J246)</f>
        <v>0</v>
      </c>
      <c r="K244" s="65">
        <f>SUM(K245:K246)</f>
        <v>0</v>
      </c>
      <c r="L244" s="65">
        <f>SUM(L245:L246)</f>
        <v>0</v>
      </c>
      <c r="M244"/>
    </row>
    <row r="245" spans="1:13" ht="24.75" hidden="1" customHeight="1">
      <c r="A245" s="89">
        <v>3</v>
      </c>
      <c r="B245" s="98">
        <v>2</v>
      </c>
      <c r="C245" s="98">
        <v>1</v>
      </c>
      <c r="D245" s="98">
        <v>1</v>
      </c>
      <c r="E245" s="98">
        <v>2</v>
      </c>
      <c r="F245" s="99">
        <v>1</v>
      </c>
      <c r="G245" s="100" t="s">
        <v>167</v>
      </c>
      <c r="H245" s="10">
        <v>212</v>
      </c>
      <c r="I245" s="83">
        <v>0</v>
      </c>
      <c r="J245" s="83">
        <v>0</v>
      </c>
      <c r="K245" s="83">
        <v>0</v>
      </c>
      <c r="L245" s="83">
        <v>0</v>
      </c>
      <c r="M245"/>
    </row>
    <row r="246" spans="1:13" ht="25.5" hidden="1" customHeight="1">
      <c r="A246" s="89">
        <v>3</v>
      </c>
      <c r="B246" s="98">
        <v>2</v>
      </c>
      <c r="C246" s="98">
        <v>1</v>
      </c>
      <c r="D246" s="98">
        <v>1</v>
      </c>
      <c r="E246" s="98">
        <v>2</v>
      </c>
      <c r="F246" s="99">
        <v>2</v>
      </c>
      <c r="G246" s="100" t="s">
        <v>168</v>
      </c>
      <c r="H246" s="10">
        <v>213</v>
      </c>
      <c r="I246" s="83">
        <v>0</v>
      </c>
      <c r="J246" s="83">
        <v>0</v>
      </c>
      <c r="K246" s="83">
        <v>0</v>
      </c>
      <c r="L246" s="83">
        <v>0</v>
      </c>
      <c r="M246"/>
    </row>
    <row r="247" spans="1:13" ht="25.5" hidden="1" customHeight="1">
      <c r="A247" s="89">
        <v>3</v>
      </c>
      <c r="B247" s="98">
        <v>2</v>
      </c>
      <c r="C247" s="98">
        <v>1</v>
      </c>
      <c r="D247" s="98">
        <v>1</v>
      </c>
      <c r="E247" s="98">
        <v>3</v>
      </c>
      <c r="F247" s="136"/>
      <c r="G247" s="100" t="s">
        <v>169</v>
      </c>
      <c r="H247" s="10">
        <v>214</v>
      </c>
      <c r="I247" s="65">
        <f>SUM(I248:I249)</f>
        <v>0</v>
      </c>
      <c r="J247" s="65">
        <f>SUM(J248:J249)</f>
        <v>0</v>
      </c>
      <c r="K247" s="65">
        <f>SUM(K248:K249)</f>
        <v>0</v>
      </c>
      <c r="L247" s="65">
        <f>SUM(L248:L249)</f>
        <v>0</v>
      </c>
      <c r="M247"/>
    </row>
    <row r="248" spans="1:13" ht="29.25" hidden="1" customHeight="1">
      <c r="A248" s="89">
        <v>3</v>
      </c>
      <c r="B248" s="98">
        <v>2</v>
      </c>
      <c r="C248" s="98">
        <v>1</v>
      </c>
      <c r="D248" s="98">
        <v>1</v>
      </c>
      <c r="E248" s="98">
        <v>3</v>
      </c>
      <c r="F248" s="99">
        <v>1</v>
      </c>
      <c r="G248" s="100" t="s">
        <v>170</v>
      </c>
      <c r="H248" s="10">
        <v>215</v>
      </c>
      <c r="I248" s="83">
        <v>0</v>
      </c>
      <c r="J248" s="83">
        <v>0</v>
      </c>
      <c r="K248" s="83">
        <v>0</v>
      </c>
      <c r="L248" s="83">
        <v>0</v>
      </c>
      <c r="M248"/>
    </row>
    <row r="249" spans="1:13" ht="25.5" hidden="1" customHeight="1">
      <c r="A249" s="89">
        <v>3</v>
      </c>
      <c r="B249" s="98">
        <v>2</v>
      </c>
      <c r="C249" s="98">
        <v>1</v>
      </c>
      <c r="D249" s="98">
        <v>1</v>
      </c>
      <c r="E249" s="98">
        <v>3</v>
      </c>
      <c r="F249" s="99">
        <v>2</v>
      </c>
      <c r="G249" s="100" t="s">
        <v>171</v>
      </c>
      <c r="H249" s="10">
        <v>216</v>
      </c>
      <c r="I249" s="83">
        <v>0</v>
      </c>
      <c r="J249" s="83">
        <v>0</v>
      </c>
      <c r="K249" s="83">
        <v>0</v>
      </c>
      <c r="L249" s="83">
        <v>0</v>
      </c>
      <c r="M249"/>
    </row>
    <row r="250" spans="1:13" ht="27" hidden="1" customHeight="1">
      <c r="A250" s="76">
        <v>3</v>
      </c>
      <c r="B250" s="77">
        <v>2</v>
      </c>
      <c r="C250" s="77">
        <v>1</v>
      </c>
      <c r="D250" s="77">
        <v>2</v>
      </c>
      <c r="E250" s="77"/>
      <c r="F250" s="79"/>
      <c r="G250" s="78" t="s">
        <v>172</v>
      </c>
      <c r="H250" s="10">
        <v>217</v>
      </c>
      <c r="I250" s="65">
        <f>I251</f>
        <v>0</v>
      </c>
      <c r="J250" s="65">
        <f>J251</f>
        <v>0</v>
      </c>
      <c r="K250" s="65">
        <f>K251</f>
        <v>0</v>
      </c>
      <c r="L250" s="65">
        <f>L251</f>
        <v>0</v>
      </c>
      <c r="M250"/>
    </row>
    <row r="251" spans="1:13" ht="27.75" hidden="1" customHeight="1">
      <c r="A251" s="76">
        <v>3</v>
      </c>
      <c r="B251" s="77">
        <v>2</v>
      </c>
      <c r="C251" s="77">
        <v>1</v>
      </c>
      <c r="D251" s="77">
        <v>2</v>
      </c>
      <c r="E251" s="77">
        <v>1</v>
      </c>
      <c r="F251" s="79"/>
      <c r="G251" s="78" t="s">
        <v>172</v>
      </c>
      <c r="H251" s="10">
        <v>218</v>
      </c>
      <c r="I251" s="65">
        <f>SUM(I252:I253)</f>
        <v>0</v>
      </c>
      <c r="J251" s="106">
        <f>SUM(J252:J253)</f>
        <v>0</v>
      </c>
      <c r="K251" s="66">
        <f>SUM(K252:K253)</f>
        <v>0</v>
      </c>
      <c r="L251" s="66">
        <f>SUM(L252:L253)</f>
        <v>0</v>
      </c>
      <c r="M251"/>
    </row>
    <row r="252" spans="1:13" ht="27" hidden="1" customHeight="1">
      <c r="A252" s="89">
        <v>3</v>
      </c>
      <c r="B252" s="97">
        <v>2</v>
      </c>
      <c r="C252" s="98">
        <v>1</v>
      </c>
      <c r="D252" s="98">
        <v>2</v>
      </c>
      <c r="E252" s="98">
        <v>1</v>
      </c>
      <c r="F252" s="99">
        <v>1</v>
      </c>
      <c r="G252" s="100" t="s">
        <v>173</v>
      </c>
      <c r="H252" s="10">
        <v>219</v>
      </c>
      <c r="I252" s="83">
        <v>0</v>
      </c>
      <c r="J252" s="83">
        <v>0</v>
      </c>
      <c r="K252" s="83">
        <v>0</v>
      </c>
      <c r="L252" s="83">
        <v>0</v>
      </c>
      <c r="M252"/>
    </row>
    <row r="253" spans="1:13" ht="25.5" hidden="1" customHeight="1">
      <c r="A253" s="76">
        <v>3</v>
      </c>
      <c r="B253" s="77">
        <v>2</v>
      </c>
      <c r="C253" s="77">
        <v>1</v>
      </c>
      <c r="D253" s="77">
        <v>2</v>
      </c>
      <c r="E253" s="77">
        <v>1</v>
      </c>
      <c r="F253" s="79">
        <v>2</v>
      </c>
      <c r="G253" s="78" t="s">
        <v>174</v>
      </c>
      <c r="H253" s="10">
        <v>220</v>
      </c>
      <c r="I253" s="83">
        <v>0</v>
      </c>
      <c r="J253" s="83">
        <v>0</v>
      </c>
      <c r="K253" s="83">
        <v>0</v>
      </c>
      <c r="L253" s="83">
        <v>0</v>
      </c>
      <c r="M253"/>
    </row>
    <row r="254" spans="1:13" ht="26.25" hidden="1" customHeight="1">
      <c r="A254" s="71">
        <v>3</v>
      </c>
      <c r="B254" s="69">
        <v>2</v>
      </c>
      <c r="C254" s="69">
        <v>1</v>
      </c>
      <c r="D254" s="69">
        <v>3</v>
      </c>
      <c r="E254" s="69"/>
      <c r="F254" s="72"/>
      <c r="G254" s="70" t="s">
        <v>175</v>
      </c>
      <c r="H254" s="10">
        <v>221</v>
      </c>
      <c r="I254" s="86">
        <f>I255</f>
        <v>0</v>
      </c>
      <c r="J254" s="108">
        <f>J255</f>
        <v>0</v>
      </c>
      <c r="K254" s="87">
        <f>K255</f>
        <v>0</v>
      </c>
      <c r="L254" s="87">
        <f>L255</f>
        <v>0</v>
      </c>
      <c r="M254"/>
    </row>
    <row r="255" spans="1:13" ht="29.25" hidden="1" customHeight="1">
      <c r="A255" s="76">
        <v>3</v>
      </c>
      <c r="B255" s="77">
        <v>2</v>
      </c>
      <c r="C255" s="77">
        <v>1</v>
      </c>
      <c r="D255" s="77">
        <v>3</v>
      </c>
      <c r="E255" s="77">
        <v>1</v>
      </c>
      <c r="F255" s="79"/>
      <c r="G255" s="70" t="s">
        <v>175</v>
      </c>
      <c r="H255" s="10">
        <v>222</v>
      </c>
      <c r="I255" s="65">
        <f>I256+I257</f>
        <v>0</v>
      </c>
      <c r="J255" s="65">
        <f>J256+J257</f>
        <v>0</v>
      </c>
      <c r="K255" s="65">
        <f>K256+K257</f>
        <v>0</v>
      </c>
      <c r="L255" s="65">
        <f>L256+L257</f>
        <v>0</v>
      </c>
      <c r="M255"/>
    </row>
    <row r="256" spans="1:13" ht="30" hidden="1" customHeight="1">
      <c r="A256" s="76">
        <v>3</v>
      </c>
      <c r="B256" s="77">
        <v>2</v>
      </c>
      <c r="C256" s="77">
        <v>1</v>
      </c>
      <c r="D256" s="77">
        <v>3</v>
      </c>
      <c r="E256" s="77">
        <v>1</v>
      </c>
      <c r="F256" s="79">
        <v>1</v>
      </c>
      <c r="G256" s="78" t="s">
        <v>176</v>
      </c>
      <c r="H256" s="10">
        <v>223</v>
      </c>
      <c r="I256" s="83">
        <v>0</v>
      </c>
      <c r="J256" s="83">
        <v>0</v>
      </c>
      <c r="K256" s="83">
        <v>0</v>
      </c>
      <c r="L256" s="83">
        <v>0</v>
      </c>
      <c r="M256"/>
    </row>
    <row r="257" spans="1:13" ht="27.75" hidden="1" customHeight="1">
      <c r="A257" s="76">
        <v>3</v>
      </c>
      <c r="B257" s="77">
        <v>2</v>
      </c>
      <c r="C257" s="77">
        <v>1</v>
      </c>
      <c r="D257" s="77">
        <v>3</v>
      </c>
      <c r="E257" s="77">
        <v>1</v>
      </c>
      <c r="F257" s="79">
        <v>2</v>
      </c>
      <c r="G257" s="78" t="s">
        <v>177</v>
      </c>
      <c r="H257" s="10">
        <v>224</v>
      </c>
      <c r="I257" s="128">
        <v>0</v>
      </c>
      <c r="J257" s="125">
        <v>0</v>
      </c>
      <c r="K257" s="128">
        <v>0</v>
      </c>
      <c r="L257" s="128">
        <v>0</v>
      </c>
      <c r="M257"/>
    </row>
    <row r="258" spans="1:13" ht="26.25" hidden="1" customHeight="1">
      <c r="A258" s="76">
        <v>3</v>
      </c>
      <c r="B258" s="77">
        <v>2</v>
      </c>
      <c r="C258" s="77">
        <v>1</v>
      </c>
      <c r="D258" s="77">
        <v>4</v>
      </c>
      <c r="E258" s="77"/>
      <c r="F258" s="79"/>
      <c r="G258" s="78" t="s">
        <v>178</v>
      </c>
      <c r="H258" s="10">
        <v>225</v>
      </c>
      <c r="I258" s="65">
        <f>I259</f>
        <v>0</v>
      </c>
      <c r="J258" s="66">
        <f>J259</f>
        <v>0</v>
      </c>
      <c r="K258" s="65">
        <f>K259</f>
        <v>0</v>
      </c>
      <c r="L258" s="66">
        <f>L259</f>
        <v>0</v>
      </c>
      <c r="M258"/>
    </row>
    <row r="259" spans="1:13" ht="27.75" hidden="1" customHeight="1">
      <c r="A259" s="71">
        <v>3</v>
      </c>
      <c r="B259" s="69">
        <v>2</v>
      </c>
      <c r="C259" s="69">
        <v>1</v>
      </c>
      <c r="D259" s="69">
        <v>4</v>
      </c>
      <c r="E259" s="69">
        <v>1</v>
      </c>
      <c r="F259" s="72"/>
      <c r="G259" s="70" t="s">
        <v>178</v>
      </c>
      <c r="H259" s="10">
        <v>226</v>
      </c>
      <c r="I259" s="86">
        <f>SUM(I260:I261)</f>
        <v>0</v>
      </c>
      <c r="J259" s="108">
        <f>SUM(J260:J261)</f>
        <v>0</v>
      </c>
      <c r="K259" s="87">
        <f>SUM(K260:K261)</f>
        <v>0</v>
      </c>
      <c r="L259" s="87">
        <f>SUM(L260:L261)</f>
        <v>0</v>
      </c>
      <c r="M259"/>
    </row>
    <row r="260" spans="1:13" ht="25.5" hidden="1" customHeight="1">
      <c r="A260" s="76">
        <v>3</v>
      </c>
      <c r="B260" s="77">
        <v>2</v>
      </c>
      <c r="C260" s="77">
        <v>1</v>
      </c>
      <c r="D260" s="77">
        <v>4</v>
      </c>
      <c r="E260" s="77">
        <v>1</v>
      </c>
      <c r="F260" s="79">
        <v>1</v>
      </c>
      <c r="G260" s="78" t="s">
        <v>179</v>
      </c>
      <c r="H260" s="10">
        <v>227</v>
      </c>
      <c r="I260" s="83">
        <v>0</v>
      </c>
      <c r="J260" s="83">
        <v>0</v>
      </c>
      <c r="K260" s="83">
        <v>0</v>
      </c>
      <c r="L260" s="83">
        <v>0</v>
      </c>
      <c r="M260"/>
    </row>
    <row r="261" spans="1:13" ht="27.75" hidden="1" customHeight="1">
      <c r="A261" s="76">
        <v>3</v>
      </c>
      <c r="B261" s="77">
        <v>2</v>
      </c>
      <c r="C261" s="77">
        <v>1</v>
      </c>
      <c r="D261" s="77">
        <v>4</v>
      </c>
      <c r="E261" s="77">
        <v>1</v>
      </c>
      <c r="F261" s="79">
        <v>2</v>
      </c>
      <c r="G261" s="78" t="s">
        <v>180</v>
      </c>
      <c r="H261" s="10">
        <v>228</v>
      </c>
      <c r="I261" s="83">
        <v>0</v>
      </c>
      <c r="J261" s="83">
        <v>0</v>
      </c>
      <c r="K261" s="83">
        <v>0</v>
      </c>
      <c r="L261" s="83">
        <v>0</v>
      </c>
      <c r="M261"/>
    </row>
    <row r="262" spans="1:13" hidden="1">
      <c r="A262" s="76">
        <v>3</v>
      </c>
      <c r="B262" s="77">
        <v>2</v>
      </c>
      <c r="C262" s="77">
        <v>1</v>
      </c>
      <c r="D262" s="77">
        <v>5</v>
      </c>
      <c r="E262" s="77"/>
      <c r="F262" s="79"/>
      <c r="G262" s="78" t="s">
        <v>181</v>
      </c>
      <c r="H262" s="10">
        <v>229</v>
      </c>
      <c r="I262" s="65">
        <f t="shared" ref="I262:L263" si="24">I263</f>
        <v>0</v>
      </c>
      <c r="J262" s="106">
        <f t="shared" si="24"/>
        <v>0</v>
      </c>
      <c r="K262" s="66">
        <f t="shared" si="24"/>
        <v>0</v>
      </c>
      <c r="L262" s="66">
        <f t="shared" si="24"/>
        <v>0</v>
      </c>
    </row>
    <row r="263" spans="1:13" ht="29.25" hidden="1" customHeight="1">
      <c r="A263" s="76">
        <v>3</v>
      </c>
      <c r="B263" s="77">
        <v>2</v>
      </c>
      <c r="C263" s="77">
        <v>1</v>
      </c>
      <c r="D263" s="77">
        <v>5</v>
      </c>
      <c r="E263" s="77">
        <v>1</v>
      </c>
      <c r="F263" s="79"/>
      <c r="G263" s="78" t="s">
        <v>181</v>
      </c>
      <c r="H263" s="10">
        <v>230</v>
      </c>
      <c r="I263" s="66">
        <f t="shared" si="24"/>
        <v>0</v>
      </c>
      <c r="J263" s="106">
        <f t="shared" si="24"/>
        <v>0</v>
      </c>
      <c r="K263" s="66">
        <f t="shared" si="24"/>
        <v>0</v>
      </c>
      <c r="L263" s="66">
        <f t="shared" si="24"/>
        <v>0</v>
      </c>
      <c r="M263"/>
    </row>
    <row r="264" spans="1:13" hidden="1">
      <c r="A264" s="97">
        <v>3</v>
      </c>
      <c r="B264" s="98">
        <v>2</v>
      </c>
      <c r="C264" s="98">
        <v>1</v>
      </c>
      <c r="D264" s="98">
        <v>5</v>
      </c>
      <c r="E264" s="98">
        <v>1</v>
      </c>
      <c r="F264" s="99">
        <v>1</v>
      </c>
      <c r="G264" s="78" t="s">
        <v>181</v>
      </c>
      <c r="H264" s="10">
        <v>231</v>
      </c>
      <c r="I264" s="128">
        <v>0</v>
      </c>
      <c r="J264" s="128">
        <v>0</v>
      </c>
      <c r="K264" s="128">
        <v>0</v>
      </c>
      <c r="L264" s="128">
        <v>0</v>
      </c>
    </row>
    <row r="265" spans="1:13" hidden="1">
      <c r="A265" s="76">
        <v>3</v>
      </c>
      <c r="B265" s="77">
        <v>2</v>
      </c>
      <c r="C265" s="77">
        <v>1</v>
      </c>
      <c r="D265" s="77">
        <v>6</v>
      </c>
      <c r="E265" s="77"/>
      <c r="F265" s="79"/>
      <c r="G265" s="78" t="s">
        <v>182</v>
      </c>
      <c r="H265" s="10">
        <v>232</v>
      </c>
      <c r="I265" s="65">
        <f t="shared" ref="I265:L266" si="25">I266</f>
        <v>0</v>
      </c>
      <c r="J265" s="106">
        <f t="shared" si="25"/>
        <v>0</v>
      </c>
      <c r="K265" s="66">
        <f t="shared" si="25"/>
        <v>0</v>
      </c>
      <c r="L265" s="66">
        <f t="shared" si="25"/>
        <v>0</v>
      </c>
    </row>
    <row r="266" spans="1:13" hidden="1">
      <c r="A266" s="76">
        <v>3</v>
      </c>
      <c r="B266" s="76">
        <v>2</v>
      </c>
      <c r="C266" s="77">
        <v>1</v>
      </c>
      <c r="D266" s="77">
        <v>6</v>
      </c>
      <c r="E266" s="77">
        <v>1</v>
      </c>
      <c r="F266" s="79"/>
      <c r="G266" s="78" t="s">
        <v>182</v>
      </c>
      <c r="H266" s="10">
        <v>233</v>
      </c>
      <c r="I266" s="65">
        <f t="shared" si="25"/>
        <v>0</v>
      </c>
      <c r="J266" s="106">
        <f t="shared" si="25"/>
        <v>0</v>
      </c>
      <c r="K266" s="66">
        <f t="shared" si="25"/>
        <v>0</v>
      </c>
      <c r="L266" s="66">
        <f t="shared" si="25"/>
        <v>0</v>
      </c>
    </row>
    <row r="267" spans="1:13" ht="24" hidden="1" customHeight="1">
      <c r="A267" s="71">
        <v>3</v>
      </c>
      <c r="B267" s="71">
        <v>2</v>
      </c>
      <c r="C267" s="77">
        <v>1</v>
      </c>
      <c r="D267" s="77">
        <v>6</v>
      </c>
      <c r="E267" s="77">
        <v>1</v>
      </c>
      <c r="F267" s="79">
        <v>1</v>
      </c>
      <c r="G267" s="78" t="s">
        <v>182</v>
      </c>
      <c r="H267" s="10">
        <v>234</v>
      </c>
      <c r="I267" s="128">
        <v>0</v>
      </c>
      <c r="J267" s="128">
        <v>0</v>
      </c>
      <c r="K267" s="128">
        <v>0</v>
      </c>
      <c r="L267" s="128">
        <v>0</v>
      </c>
      <c r="M267"/>
    </row>
    <row r="268" spans="1:13" ht="27.75" hidden="1" customHeight="1">
      <c r="A268" s="76">
        <v>3</v>
      </c>
      <c r="B268" s="76">
        <v>2</v>
      </c>
      <c r="C268" s="77">
        <v>1</v>
      </c>
      <c r="D268" s="77">
        <v>7</v>
      </c>
      <c r="E268" s="77"/>
      <c r="F268" s="79"/>
      <c r="G268" s="78" t="s">
        <v>183</v>
      </c>
      <c r="H268" s="10">
        <v>235</v>
      </c>
      <c r="I268" s="65">
        <f>I269</f>
        <v>0</v>
      </c>
      <c r="J268" s="106">
        <f>J269</f>
        <v>0</v>
      </c>
      <c r="K268" s="66">
        <f>K269</f>
        <v>0</v>
      </c>
      <c r="L268" s="66">
        <f>L269</f>
        <v>0</v>
      </c>
      <c r="M268"/>
    </row>
    <row r="269" spans="1:13" hidden="1">
      <c r="A269" s="76">
        <v>3</v>
      </c>
      <c r="B269" s="77">
        <v>2</v>
      </c>
      <c r="C269" s="77">
        <v>1</v>
      </c>
      <c r="D269" s="77">
        <v>7</v>
      </c>
      <c r="E269" s="77">
        <v>1</v>
      </c>
      <c r="F269" s="79"/>
      <c r="G269" s="78" t="s">
        <v>183</v>
      </c>
      <c r="H269" s="10">
        <v>236</v>
      </c>
      <c r="I269" s="65">
        <f>I270+I271</f>
        <v>0</v>
      </c>
      <c r="J269" s="65">
        <f>J270+J271</f>
        <v>0</v>
      </c>
      <c r="K269" s="65">
        <f>K270+K271</f>
        <v>0</v>
      </c>
      <c r="L269" s="65">
        <f>L270+L271</f>
        <v>0</v>
      </c>
    </row>
    <row r="270" spans="1:13" ht="27" hidden="1" customHeight="1">
      <c r="A270" s="76">
        <v>3</v>
      </c>
      <c r="B270" s="77">
        <v>2</v>
      </c>
      <c r="C270" s="77">
        <v>1</v>
      </c>
      <c r="D270" s="77">
        <v>7</v>
      </c>
      <c r="E270" s="77">
        <v>1</v>
      </c>
      <c r="F270" s="79">
        <v>1</v>
      </c>
      <c r="G270" s="78" t="s">
        <v>184</v>
      </c>
      <c r="H270" s="10">
        <v>237</v>
      </c>
      <c r="I270" s="82">
        <v>0</v>
      </c>
      <c r="J270" s="83">
        <v>0</v>
      </c>
      <c r="K270" s="83">
        <v>0</v>
      </c>
      <c r="L270" s="83">
        <v>0</v>
      </c>
      <c r="M270"/>
    </row>
    <row r="271" spans="1:13" ht="24.75" hidden="1" customHeight="1">
      <c r="A271" s="76">
        <v>3</v>
      </c>
      <c r="B271" s="77">
        <v>2</v>
      </c>
      <c r="C271" s="77">
        <v>1</v>
      </c>
      <c r="D271" s="77">
        <v>7</v>
      </c>
      <c r="E271" s="77">
        <v>1</v>
      </c>
      <c r="F271" s="79">
        <v>2</v>
      </c>
      <c r="G271" s="78" t="s">
        <v>185</v>
      </c>
      <c r="H271" s="10">
        <v>238</v>
      </c>
      <c r="I271" s="83">
        <v>0</v>
      </c>
      <c r="J271" s="83">
        <v>0</v>
      </c>
      <c r="K271" s="83">
        <v>0</v>
      </c>
      <c r="L271" s="83">
        <v>0</v>
      </c>
      <c r="M271"/>
    </row>
    <row r="272" spans="1:13" ht="38.25" hidden="1" customHeight="1">
      <c r="A272" s="76">
        <v>3</v>
      </c>
      <c r="B272" s="77">
        <v>2</v>
      </c>
      <c r="C272" s="77">
        <v>2</v>
      </c>
      <c r="D272" s="137"/>
      <c r="E272" s="137"/>
      <c r="F272" s="138"/>
      <c r="G272" s="78" t="s">
        <v>186</v>
      </c>
      <c r="H272" s="10">
        <v>239</v>
      </c>
      <c r="I272" s="65">
        <f>SUM(I273+I282+I286+I290+I294+I297+I300)</f>
        <v>0</v>
      </c>
      <c r="J272" s="106">
        <f>SUM(J273+J282+J286+J290+J294+J297+J300)</f>
        <v>0</v>
      </c>
      <c r="K272" s="66">
        <f>SUM(K273+K282+K286+K290+K294+K297+K300)</f>
        <v>0</v>
      </c>
      <c r="L272" s="66">
        <f>SUM(L273+L282+L286+L290+L294+L297+L300)</f>
        <v>0</v>
      </c>
      <c r="M272"/>
    </row>
    <row r="273" spans="1:13" hidden="1">
      <c r="A273" s="76">
        <v>3</v>
      </c>
      <c r="B273" s="77">
        <v>2</v>
      </c>
      <c r="C273" s="77">
        <v>2</v>
      </c>
      <c r="D273" s="77">
        <v>1</v>
      </c>
      <c r="E273" s="77"/>
      <c r="F273" s="79"/>
      <c r="G273" s="78" t="s">
        <v>187</v>
      </c>
      <c r="H273" s="10">
        <v>240</v>
      </c>
      <c r="I273" s="65">
        <f>I274</f>
        <v>0</v>
      </c>
      <c r="J273" s="65">
        <f>J274</f>
        <v>0</v>
      </c>
      <c r="K273" s="65">
        <f>K274</f>
        <v>0</v>
      </c>
      <c r="L273" s="65">
        <f>L274</f>
        <v>0</v>
      </c>
    </row>
    <row r="274" spans="1:13" hidden="1">
      <c r="A274" s="80">
        <v>3</v>
      </c>
      <c r="B274" s="76">
        <v>2</v>
      </c>
      <c r="C274" s="77">
        <v>2</v>
      </c>
      <c r="D274" s="77">
        <v>1</v>
      </c>
      <c r="E274" s="77">
        <v>1</v>
      </c>
      <c r="F274" s="79"/>
      <c r="G274" s="78" t="s">
        <v>165</v>
      </c>
      <c r="H274" s="10">
        <v>241</v>
      </c>
      <c r="I274" s="65">
        <f>SUM(I275)</f>
        <v>0</v>
      </c>
      <c r="J274" s="65">
        <f>SUM(J275)</f>
        <v>0</v>
      </c>
      <c r="K274" s="65">
        <f>SUM(K275)</f>
        <v>0</v>
      </c>
      <c r="L274" s="65">
        <f>SUM(L275)</f>
        <v>0</v>
      </c>
    </row>
    <row r="275" spans="1:13" hidden="1">
      <c r="A275" s="80">
        <v>3</v>
      </c>
      <c r="B275" s="76">
        <v>2</v>
      </c>
      <c r="C275" s="77">
        <v>2</v>
      </c>
      <c r="D275" s="77">
        <v>1</v>
      </c>
      <c r="E275" s="77">
        <v>1</v>
      </c>
      <c r="F275" s="79">
        <v>1</v>
      </c>
      <c r="G275" s="78" t="s">
        <v>165</v>
      </c>
      <c r="H275" s="10">
        <v>242</v>
      </c>
      <c r="I275" s="83">
        <v>0</v>
      </c>
      <c r="J275" s="83">
        <v>0</v>
      </c>
      <c r="K275" s="83">
        <v>0</v>
      </c>
      <c r="L275" s="83">
        <v>0</v>
      </c>
    </row>
    <row r="276" spans="1:13" ht="24" hidden="1" customHeight="1">
      <c r="A276" s="80">
        <v>3</v>
      </c>
      <c r="B276" s="76">
        <v>2</v>
      </c>
      <c r="C276" s="77">
        <v>2</v>
      </c>
      <c r="D276" s="77">
        <v>1</v>
      </c>
      <c r="E276" s="77">
        <v>2</v>
      </c>
      <c r="F276" s="79"/>
      <c r="G276" s="78" t="s">
        <v>188</v>
      </c>
      <c r="H276" s="10">
        <v>243</v>
      </c>
      <c r="I276" s="65">
        <f>SUM(I277:I278)</f>
        <v>0</v>
      </c>
      <c r="J276" s="65">
        <f>SUM(J277:J278)</f>
        <v>0</v>
      </c>
      <c r="K276" s="65">
        <f>SUM(K277:K278)</f>
        <v>0</v>
      </c>
      <c r="L276" s="65">
        <f>SUM(L277:L278)</f>
        <v>0</v>
      </c>
      <c r="M276"/>
    </row>
    <row r="277" spans="1:13" ht="24" hidden="1" customHeight="1">
      <c r="A277" s="80">
        <v>3</v>
      </c>
      <c r="B277" s="76">
        <v>2</v>
      </c>
      <c r="C277" s="77">
        <v>2</v>
      </c>
      <c r="D277" s="77">
        <v>1</v>
      </c>
      <c r="E277" s="77">
        <v>2</v>
      </c>
      <c r="F277" s="79">
        <v>1</v>
      </c>
      <c r="G277" s="78" t="s">
        <v>167</v>
      </c>
      <c r="H277" s="10">
        <v>244</v>
      </c>
      <c r="I277" s="83">
        <v>0</v>
      </c>
      <c r="J277" s="82">
        <v>0</v>
      </c>
      <c r="K277" s="83">
        <v>0</v>
      </c>
      <c r="L277" s="83">
        <v>0</v>
      </c>
      <c r="M277"/>
    </row>
    <row r="278" spans="1:13" ht="32.25" hidden="1" customHeight="1">
      <c r="A278" s="80">
        <v>3</v>
      </c>
      <c r="B278" s="76">
        <v>2</v>
      </c>
      <c r="C278" s="77">
        <v>2</v>
      </c>
      <c r="D278" s="77">
        <v>1</v>
      </c>
      <c r="E278" s="77">
        <v>2</v>
      </c>
      <c r="F278" s="79">
        <v>2</v>
      </c>
      <c r="G278" s="78" t="s">
        <v>168</v>
      </c>
      <c r="H278" s="10">
        <v>245</v>
      </c>
      <c r="I278" s="83">
        <v>0</v>
      </c>
      <c r="J278" s="82">
        <v>0</v>
      </c>
      <c r="K278" s="83">
        <v>0</v>
      </c>
      <c r="L278" s="83">
        <v>0</v>
      </c>
      <c r="M278"/>
    </row>
    <row r="279" spans="1:13" ht="27" hidden="1" customHeight="1">
      <c r="A279" s="80">
        <v>3</v>
      </c>
      <c r="B279" s="76">
        <v>2</v>
      </c>
      <c r="C279" s="77">
        <v>2</v>
      </c>
      <c r="D279" s="77">
        <v>1</v>
      </c>
      <c r="E279" s="77">
        <v>3</v>
      </c>
      <c r="F279" s="79"/>
      <c r="G279" s="78" t="s">
        <v>169</v>
      </c>
      <c r="H279" s="10">
        <v>246</v>
      </c>
      <c r="I279" s="65">
        <f>SUM(I280:I281)</f>
        <v>0</v>
      </c>
      <c r="J279" s="65">
        <f>SUM(J280:J281)</f>
        <v>0</v>
      </c>
      <c r="K279" s="65">
        <f>SUM(K280:K281)</f>
        <v>0</v>
      </c>
      <c r="L279" s="65">
        <f>SUM(L280:L281)</f>
        <v>0</v>
      </c>
      <c r="M279"/>
    </row>
    <row r="280" spans="1:13" ht="27.75" hidden="1" customHeight="1">
      <c r="A280" s="80">
        <v>3</v>
      </c>
      <c r="B280" s="76">
        <v>2</v>
      </c>
      <c r="C280" s="77">
        <v>2</v>
      </c>
      <c r="D280" s="77">
        <v>1</v>
      </c>
      <c r="E280" s="77">
        <v>3</v>
      </c>
      <c r="F280" s="79">
        <v>1</v>
      </c>
      <c r="G280" s="78" t="s">
        <v>170</v>
      </c>
      <c r="H280" s="10">
        <v>247</v>
      </c>
      <c r="I280" s="83">
        <v>0</v>
      </c>
      <c r="J280" s="82">
        <v>0</v>
      </c>
      <c r="K280" s="83">
        <v>0</v>
      </c>
      <c r="L280" s="83">
        <v>0</v>
      </c>
      <c r="M280"/>
    </row>
    <row r="281" spans="1:13" ht="27" hidden="1" customHeight="1">
      <c r="A281" s="80">
        <v>3</v>
      </c>
      <c r="B281" s="76">
        <v>2</v>
      </c>
      <c r="C281" s="77">
        <v>2</v>
      </c>
      <c r="D281" s="77">
        <v>1</v>
      </c>
      <c r="E281" s="77">
        <v>3</v>
      </c>
      <c r="F281" s="79">
        <v>2</v>
      </c>
      <c r="G281" s="78" t="s">
        <v>189</v>
      </c>
      <c r="H281" s="10">
        <v>248</v>
      </c>
      <c r="I281" s="83">
        <v>0</v>
      </c>
      <c r="J281" s="82">
        <v>0</v>
      </c>
      <c r="K281" s="83">
        <v>0</v>
      </c>
      <c r="L281" s="83">
        <v>0</v>
      </c>
      <c r="M281"/>
    </row>
    <row r="282" spans="1:13" ht="25.5" hidden="1" customHeight="1">
      <c r="A282" s="80">
        <v>3</v>
      </c>
      <c r="B282" s="76">
        <v>2</v>
      </c>
      <c r="C282" s="77">
        <v>2</v>
      </c>
      <c r="D282" s="77">
        <v>2</v>
      </c>
      <c r="E282" s="77"/>
      <c r="F282" s="79"/>
      <c r="G282" s="78" t="s">
        <v>190</v>
      </c>
      <c r="H282" s="10">
        <v>249</v>
      </c>
      <c r="I282" s="65">
        <f>I283</f>
        <v>0</v>
      </c>
      <c r="J282" s="66">
        <f>J283</f>
        <v>0</v>
      </c>
      <c r="K282" s="65">
        <f>K283</f>
        <v>0</v>
      </c>
      <c r="L282" s="66">
        <f>L283</f>
        <v>0</v>
      </c>
      <c r="M282"/>
    </row>
    <row r="283" spans="1:13" ht="32.25" hidden="1" customHeight="1">
      <c r="A283" s="76">
        <v>3</v>
      </c>
      <c r="B283" s="77">
        <v>2</v>
      </c>
      <c r="C283" s="69">
        <v>2</v>
      </c>
      <c r="D283" s="69">
        <v>2</v>
      </c>
      <c r="E283" s="69">
        <v>1</v>
      </c>
      <c r="F283" s="72"/>
      <c r="G283" s="78" t="s">
        <v>190</v>
      </c>
      <c r="H283" s="10">
        <v>250</v>
      </c>
      <c r="I283" s="86">
        <f>SUM(I284:I285)</f>
        <v>0</v>
      </c>
      <c r="J283" s="108">
        <f>SUM(J284:J285)</f>
        <v>0</v>
      </c>
      <c r="K283" s="87">
        <f>SUM(K284:K285)</f>
        <v>0</v>
      </c>
      <c r="L283" s="87">
        <f>SUM(L284:L285)</f>
        <v>0</v>
      </c>
      <c r="M283"/>
    </row>
    <row r="284" spans="1:13" ht="25.5" hidden="1" customHeight="1">
      <c r="A284" s="76">
        <v>3</v>
      </c>
      <c r="B284" s="77">
        <v>2</v>
      </c>
      <c r="C284" s="77">
        <v>2</v>
      </c>
      <c r="D284" s="77">
        <v>2</v>
      </c>
      <c r="E284" s="77">
        <v>1</v>
      </c>
      <c r="F284" s="79">
        <v>1</v>
      </c>
      <c r="G284" s="78" t="s">
        <v>191</v>
      </c>
      <c r="H284" s="10">
        <v>251</v>
      </c>
      <c r="I284" s="83">
        <v>0</v>
      </c>
      <c r="J284" s="83">
        <v>0</v>
      </c>
      <c r="K284" s="83">
        <v>0</v>
      </c>
      <c r="L284" s="83">
        <v>0</v>
      </c>
      <c r="M284"/>
    </row>
    <row r="285" spans="1:13" ht="25.5" hidden="1" customHeight="1">
      <c r="A285" s="76">
        <v>3</v>
      </c>
      <c r="B285" s="77">
        <v>2</v>
      </c>
      <c r="C285" s="77">
        <v>2</v>
      </c>
      <c r="D285" s="77">
        <v>2</v>
      </c>
      <c r="E285" s="77">
        <v>1</v>
      </c>
      <c r="F285" s="79">
        <v>2</v>
      </c>
      <c r="G285" s="80" t="s">
        <v>192</v>
      </c>
      <c r="H285" s="10">
        <v>252</v>
      </c>
      <c r="I285" s="83">
        <v>0</v>
      </c>
      <c r="J285" s="83">
        <v>0</v>
      </c>
      <c r="K285" s="83">
        <v>0</v>
      </c>
      <c r="L285" s="83">
        <v>0</v>
      </c>
      <c r="M285"/>
    </row>
    <row r="286" spans="1:13" ht="25.5" hidden="1" customHeight="1">
      <c r="A286" s="76">
        <v>3</v>
      </c>
      <c r="B286" s="77">
        <v>2</v>
      </c>
      <c r="C286" s="77">
        <v>2</v>
      </c>
      <c r="D286" s="77">
        <v>3</v>
      </c>
      <c r="E286" s="77"/>
      <c r="F286" s="79"/>
      <c r="G286" s="78" t="s">
        <v>193</v>
      </c>
      <c r="H286" s="10">
        <v>253</v>
      </c>
      <c r="I286" s="65">
        <f>I287</f>
        <v>0</v>
      </c>
      <c r="J286" s="106">
        <f>J287</f>
        <v>0</v>
      </c>
      <c r="K286" s="66">
        <f>K287</f>
        <v>0</v>
      </c>
      <c r="L286" s="66">
        <f>L287</f>
        <v>0</v>
      </c>
      <c r="M286"/>
    </row>
    <row r="287" spans="1:13" ht="30" hidden="1" customHeight="1">
      <c r="A287" s="71">
        <v>3</v>
      </c>
      <c r="B287" s="77">
        <v>2</v>
      </c>
      <c r="C287" s="77">
        <v>2</v>
      </c>
      <c r="D287" s="77">
        <v>3</v>
      </c>
      <c r="E287" s="77">
        <v>1</v>
      </c>
      <c r="F287" s="79"/>
      <c r="G287" s="78" t="s">
        <v>193</v>
      </c>
      <c r="H287" s="10">
        <v>254</v>
      </c>
      <c r="I287" s="65">
        <f>I288+I289</f>
        <v>0</v>
      </c>
      <c r="J287" s="65">
        <f>J288+J289</f>
        <v>0</v>
      </c>
      <c r="K287" s="65">
        <f>K288+K289</f>
        <v>0</v>
      </c>
      <c r="L287" s="65">
        <f>L288+L289</f>
        <v>0</v>
      </c>
      <c r="M287"/>
    </row>
    <row r="288" spans="1:13" ht="31.5" hidden="1" customHeight="1">
      <c r="A288" s="71">
        <v>3</v>
      </c>
      <c r="B288" s="77">
        <v>2</v>
      </c>
      <c r="C288" s="77">
        <v>2</v>
      </c>
      <c r="D288" s="77">
        <v>3</v>
      </c>
      <c r="E288" s="77">
        <v>1</v>
      </c>
      <c r="F288" s="79">
        <v>1</v>
      </c>
      <c r="G288" s="78" t="s">
        <v>194</v>
      </c>
      <c r="H288" s="10">
        <v>255</v>
      </c>
      <c r="I288" s="83">
        <v>0</v>
      </c>
      <c r="J288" s="83">
        <v>0</v>
      </c>
      <c r="K288" s="83">
        <v>0</v>
      </c>
      <c r="L288" s="83">
        <v>0</v>
      </c>
      <c r="M288"/>
    </row>
    <row r="289" spans="1:13" ht="25.5" hidden="1" customHeight="1">
      <c r="A289" s="71">
        <v>3</v>
      </c>
      <c r="B289" s="77">
        <v>2</v>
      </c>
      <c r="C289" s="77">
        <v>2</v>
      </c>
      <c r="D289" s="77">
        <v>3</v>
      </c>
      <c r="E289" s="77">
        <v>1</v>
      </c>
      <c r="F289" s="79">
        <v>2</v>
      </c>
      <c r="G289" s="78" t="s">
        <v>195</v>
      </c>
      <c r="H289" s="10">
        <v>256</v>
      </c>
      <c r="I289" s="83">
        <v>0</v>
      </c>
      <c r="J289" s="83">
        <v>0</v>
      </c>
      <c r="K289" s="83">
        <v>0</v>
      </c>
      <c r="L289" s="83">
        <v>0</v>
      </c>
      <c r="M289"/>
    </row>
    <row r="290" spans="1:13" ht="27" hidden="1" customHeight="1">
      <c r="A290" s="76">
        <v>3</v>
      </c>
      <c r="B290" s="77">
        <v>2</v>
      </c>
      <c r="C290" s="77">
        <v>2</v>
      </c>
      <c r="D290" s="77">
        <v>4</v>
      </c>
      <c r="E290" s="77"/>
      <c r="F290" s="79"/>
      <c r="G290" s="78" t="s">
        <v>196</v>
      </c>
      <c r="H290" s="10">
        <v>257</v>
      </c>
      <c r="I290" s="65">
        <f>I291</f>
        <v>0</v>
      </c>
      <c r="J290" s="106">
        <f>J291</f>
        <v>0</v>
      </c>
      <c r="K290" s="66">
        <f>K291</f>
        <v>0</v>
      </c>
      <c r="L290" s="66">
        <f>L291</f>
        <v>0</v>
      </c>
      <c r="M290"/>
    </row>
    <row r="291" spans="1:13" hidden="1">
      <c r="A291" s="76">
        <v>3</v>
      </c>
      <c r="B291" s="77">
        <v>2</v>
      </c>
      <c r="C291" s="77">
        <v>2</v>
      </c>
      <c r="D291" s="77">
        <v>4</v>
      </c>
      <c r="E291" s="77">
        <v>1</v>
      </c>
      <c r="F291" s="79"/>
      <c r="G291" s="78" t="s">
        <v>196</v>
      </c>
      <c r="H291" s="10">
        <v>258</v>
      </c>
      <c r="I291" s="65">
        <f>SUM(I292:I293)</f>
        <v>0</v>
      </c>
      <c r="J291" s="106">
        <f>SUM(J292:J293)</f>
        <v>0</v>
      </c>
      <c r="K291" s="66">
        <f>SUM(K292:K293)</f>
        <v>0</v>
      </c>
      <c r="L291" s="66">
        <f>SUM(L292:L293)</f>
        <v>0</v>
      </c>
    </row>
    <row r="292" spans="1:13" ht="30.75" hidden="1" customHeight="1">
      <c r="A292" s="76">
        <v>3</v>
      </c>
      <c r="B292" s="77">
        <v>2</v>
      </c>
      <c r="C292" s="77">
        <v>2</v>
      </c>
      <c r="D292" s="77">
        <v>4</v>
      </c>
      <c r="E292" s="77">
        <v>1</v>
      </c>
      <c r="F292" s="79">
        <v>1</v>
      </c>
      <c r="G292" s="78" t="s">
        <v>197</v>
      </c>
      <c r="H292" s="10">
        <v>259</v>
      </c>
      <c r="I292" s="83">
        <v>0</v>
      </c>
      <c r="J292" s="83">
        <v>0</v>
      </c>
      <c r="K292" s="83">
        <v>0</v>
      </c>
      <c r="L292" s="83">
        <v>0</v>
      </c>
      <c r="M292"/>
    </row>
    <row r="293" spans="1:13" ht="27.75" hidden="1" customHeight="1">
      <c r="A293" s="71">
        <v>3</v>
      </c>
      <c r="B293" s="69">
        <v>2</v>
      </c>
      <c r="C293" s="69">
        <v>2</v>
      </c>
      <c r="D293" s="69">
        <v>4</v>
      </c>
      <c r="E293" s="69">
        <v>1</v>
      </c>
      <c r="F293" s="72">
        <v>2</v>
      </c>
      <c r="G293" s="80" t="s">
        <v>198</v>
      </c>
      <c r="H293" s="10">
        <v>260</v>
      </c>
      <c r="I293" s="83">
        <v>0</v>
      </c>
      <c r="J293" s="83">
        <v>0</v>
      </c>
      <c r="K293" s="83">
        <v>0</v>
      </c>
      <c r="L293" s="83">
        <v>0</v>
      </c>
      <c r="M293"/>
    </row>
    <row r="294" spans="1:13" ht="28.5" hidden="1" customHeight="1">
      <c r="A294" s="76">
        <v>3</v>
      </c>
      <c r="B294" s="77">
        <v>2</v>
      </c>
      <c r="C294" s="77">
        <v>2</v>
      </c>
      <c r="D294" s="77">
        <v>5</v>
      </c>
      <c r="E294" s="77"/>
      <c r="F294" s="79"/>
      <c r="G294" s="78" t="s">
        <v>199</v>
      </c>
      <c r="H294" s="10">
        <v>261</v>
      </c>
      <c r="I294" s="65">
        <f t="shared" ref="I294:L295" si="26">I295</f>
        <v>0</v>
      </c>
      <c r="J294" s="106">
        <f t="shared" si="26"/>
        <v>0</v>
      </c>
      <c r="K294" s="66">
        <f t="shared" si="26"/>
        <v>0</v>
      </c>
      <c r="L294" s="66">
        <f t="shared" si="26"/>
        <v>0</v>
      </c>
      <c r="M294"/>
    </row>
    <row r="295" spans="1:13" ht="26.25" hidden="1" customHeight="1">
      <c r="A295" s="76">
        <v>3</v>
      </c>
      <c r="B295" s="77">
        <v>2</v>
      </c>
      <c r="C295" s="77">
        <v>2</v>
      </c>
      <c r="D295" s="77">
        <v>5</v>
      </c>
      <c r="E295" s="77">
        <v>1</v>
      </c>
      <c r="F295" s="79"/>
      <c r="G295" s="78" t="s">
        <v>199</v>
      </c>
      <c r="H295" s="10">
        <v>262</v>
      </c>
      <c r="I295" s="65">
        <f t="shared" si="26"/>
        <v>0</v>
      </c>
      <c r="J295" s="106">
        <f t="shared" si="26"/>
        <v>0</v>
      </c>
      <c r="K295" s="66">
        <f t="shared" si="26"/>
        <v>0</v>
      </c>
      <c r="L295" s="66">
        <f t="shared" si="26"/>
        <v>0</v>
      </c>
      <c r="M295"/>
    </row>
    <row r="296" spans="1:13" ht="26.25" hidden="1" customHeight="1">
      <c r="A296" s="76">
        <v>3</v>
      </c>
      <c r="B296" s="77">
        <v>2</v>
      </c>
      <c r="C296" s="77">
        <v>2</v>
      </c>
      <c r="D296" s="77">
        <v>5</v>
      </c>
      <c r="E296" s="77">
        <v>1</v>
      </c>
      <c r="F296" s="79">
        <v>1</v>
      </c>
      <c r="G296" s="78" t="s">
        <v>199</v>
      </c>
      <c r="H296" s="10">
        <v>263</v>
      </c>
      <c r="I296" s="83">
        <v>0</v>
      </c>
      <c r="J296" s="83">
        <v>0</v>
      </c>
      <c r="K296" s="83">
        <v>0</v>
      </c>
      <c r="L296" s="83">
        <v>0</v>
      </c>
      <c r="M296"/>
    </row>
    <row r="297" spans="1:13" ht="26.25" hidden="1" customHeight="1">
      <c r="A297" s="76">
        <v>3</v>
      </c>
      <c r="B297" s="77">
        <v>2</v>
      </c>
      <c r="C297" s="77">
        <v>2</v>
      </c>
      <c r="D297" s="77">
        <v>6</v>
      </c>
      <c r="E297" s="77"/>
      <c r="F297" s="79"/>
      <c r="G297" s="78" t="s">
        <v>182</v>
      </c>
      <c r="H297" s="10">
        <v>264</v>
      </c>
      <c r="I297" s="65">
        <f t="shared" ref="I297:L298" si="27">I298</f>
        <v>0</v>
      </c>
      <c r="J297" s="139">
        <f t="shared" si="27"/>
        <v>0</v>
      </c>
      <c r="K297" s="66">
        <f t="shared" si="27"/>
        <v>0</v>
      </c>
      <c r="L297" s="66">
        <f t="shared" si="27"/>
        <v>0</v>
      </c>
      <c r="M297"/>
    </row>
    <row r="298" spans="1:13" ht="30" hidden="1" customHeight="1">
      <c r="A298" s="76">
        <v>3</v>
      </c>
      <c r="B298" s="77">
        <v>2</v>
      </c>
      <c r="C298" s="77">
        <v>2</v>
      </c>
      <c r="D298" s="77">
        <v>6</v>
      </c>
      <c r="E298" s="77">
        <v>1</v>
      </c>
      <c r="F298" s="79"/>
      <c r="G298" s="78" t="s">
        <v>182</v>
      </c>
      <c r="H298" s="10">
        <v>265</v>
      </c>
      <c r="I298" s="65">
        <f t="shared" si="27"/>
        <v>0</v>
      </c>
      <c r="J298" s="139">
        <f t="shared" si="27"/>
        <v>0</v>
      </c>
      <c r="K298" s="66">
        <f t="shared" si="27"/>
        <v>0</v>
      </c>
      <c r="L298" s="66">
        <f t="shared" si="27"/>
        <v>0</v>
      </c>
      <c r="M298"/>
    </row>
    <row r="299" spans="1:13" ht="24.75" hidden="1" customHeight="1">
      <c r="A299" s="76">
        <v>3</v>
      </c>
      <c r="B299" s="98">
        <v>2</v>
      </c>
      <c r="C299" s="98">
        <v>2</v>
      </c>
      <c r="D299" s="77">
        <v>6</v>
      </c>
      <c r="E299" s="98">
        <v>1</v>
      </c>
      <c r="F299" s="99">
        <v>1</v>
      </c>
      <c r="G299" s="100" t="s">
        <v>182</v>
      </c>
      <c r="H299" s="10">
        <v>266</v>
      </c>
      <c r="I299" s="83">
        <v>0</v>
      </c>
      <c r="J299" s="83">
        <v>0</v>
      </c>
      <c r="K299" s="83">
        <v>0</v>
      </c>
      <c r="L299" s="83">
        <v>0</v>
      </c>
      <c r="M299"/>
    </row>
    <row r="300" spans="1:13" ht="29.25" hidden="1" customHeight="1">
      <c r="A300" s="80">
        <v>3</v>
      </c>
      <c r="B300" s="76">
        <v>2</v>
      </c>
      <c r="C300" s="77">
        <v>2</v>
      </c>
      <c r="D300" s="77">
        <v>7</v>
      </c>
      <c r="E300" s="77"/>
      <c r="F300" s="79"/>
      <c r="G300" s="78" t="s">
        <v>183</v>
      </c>
      <c r="H300" s="10">
        <v>267</v>
      </c>
      <c r="I300" s="65">
        <f>I301</f>
        <v>0</v>
      </c>
      <c r="J300" s="139">
        <f>J301</f>
        <v>0</v>
      </c>
      <c r="K300" s="66">
        <f>K301</f>
        <v>0</v>
      </c>
      <c r="L300" s="66">
        <f>L301</f>
        <v>0</v>
      </c>
      <c r="M300"/>
    </row>
    <row r="301" spans="1:13" ht="26.25" hidden="1" customHeight="1">
      <c r="A301" s="80">
        <v>3</v>
      </c>
      <c r="B301" s="76">
        <v>2</v>
      </c>
      <c r="C301" s="77">
        <v>2</v>
      </c>
      <c r="D301" s="77">
        <v>7</v>
      </c>
      <c r="E301" s="77">
        <v>1</v>
      </c>
      <c r="F301" s="79"/>
      <c r="G301" s="78" t="s">
        <v>183</v>
      </c>
      <c r="H301" s="10">
        <v>268</v>
      </c>
      <c r="I301" s="65">
        <f>I302+I303</f>
        <v>0</v>
      </c>
      <c r="J301" s="65">
        <f>J302+J303</f>
        <v>0</v>
      </c>
      <c r="K301" s="65">
        <f>K302+K303</f>
        <v>0</v>
      </c>
      <c r="L301" s="65">
        <f>L302+L303</f>
        <v>0</v>
      </c>
      <c r="M301"/>
    </row>
    <row r="302" spans="1:13" ht="27.75" hidden="1" customHeight="1">
      <c r="A302" s="80">
        <v>3</v>
      </c>
      <c r="B302" s="76">
        <v>2</v>
      </c>
      <c r="C302" s="76">
        <v>2</v>
      </c>
      <c r="D302" s="77">
        <v>7</v>
      </c>
      <c r="E302" s="77">
        <v>1</v>
      </c>
      <c r="F302" s="79">
        <v>1</v>
      </c>
      <c r="G302" s="78" t="s">
        <v>184</v>
      </c>
      <c r="H302" s="10">
        <v>269</v>
      </c>
      <c r="I302" s="83">
        <v>0</v>
      </c>
      <c r="J302" s="83">
        <v>0</v>
      </c>
      <c r="K302" s="83">
        <v>0</v>
      </c>
      <c r="L302" s="83">
        <v>0</v>
      </c>
      <c r="M302"/>
    </row>
    <row r="303" spans="1:13" ht="25.5" hidden="1" customHeight="1">
      <c r="A303" s="80">
        <v>3</v>
      </c>
      <c r="B303" s="76">
        <v>2</v>
      </c>
      <c r="C303" s="76">
        <v>2</v>
      </c>
      <c r="D303" s="77">
        <v>7</v>
      </c>
      <c r="E303" s="77">
        <v>1</v>
      </c>
      <c r="F303" s="79">
        <v>2</v>
      </c>
      <c r="G303" s="78" t="s">
        <v>185</v>
      </c>
      <c r="H303" s="10">
        <v>270</v>
      </c>
      <c r="I303" s="83">
        <v>0</v>
      </c>
      <c r="J303" s="83">
        <v>0</v>
      </c>
      <c r="K303" s="83">
        <v>0</v>
      </c>
      <c r="L303" s="83">
        <v>0</v>
      </c>
      <c r="M303"/>
    </row>
    <row r="304" spans="1:13" ht="30" hidden="1" customHeight="1">
      <c r="A304" s="84">
        <v>3</v>
      </c>
      <c r="B304" s="84">
        <v>3</v>
      </c>
      <c r="C304" s="61"/>
      <c r="D304" s="62"/>
      <c r="E304" s="62"/>
      <c r="F304" s="64"/>
      <c r="G304" s="63" t="s">
        <v>200</v>
      </c>
      <c r="H304" s="10">
        <v>271</v>
      </c>
      <c r="I304" s="65">
        <f>SUM(I305+I337)</f>
        <v>0</v>
      </c>
      <c r="J304" s="139">
        <f>SUM(J305+J337)</f>
        <v>0</v>
      </c>
      <c r="K304" s="66">
        <f>SUM(K305+K337)</f>
        <v>0</v>
      </c>
      <c r="L304" s="66">
        <f>SUM(L305+L337)</f>
        <v>0</v>
      </c>
      <c r="M304"/>
    </row>
    <row r="305" spans="1:13" ht="40.5" hidden="1" customHeight="1">
      <c r="A305" s="80">
        <v>3</v>
      </c>
      <c r="B305" s="80">
        <v>3</v>
      </c>
      <c r="C305" s="76">
        <v>1</v>
      </c>
      <c r="D305" s="77"/>
      <c r="E305" s="77"/>
      <c r="F305" s="79"/>
      <c r="G305" s="78" t="s">
        <v>201</v>
      </c>
      <c r="H305" s="10">
        <v>272</v>
      </c>
      <c r="I305" s="65">
        <f>SUM(I306+I315+I319+I323+I327+I330+I333)</f>
        <v>0</v>
      </c>
      <c r="J305" s="139">
        <f>SUM(J306+J315+J319+J323+J327+J330+J333)</f>
        <v>0</v>
      </c>
      <c r="K305" s="66">
        <f>SUM(K306+K315+K319+K323+K327+K330+K333)</f>
        <v>0</v>
      </c>
      <c r="L305" s="66">
        <f>SUM(L306+L315+L319+L323+L327+L330+L333)</f>
        <v>0</v>
      </c>
      <c r="M305"/>
    </row>
    <row r="306" spans="1:13" ht="29.25" hidden="1" customHeight="1">
      <c r="A306" s="80">
        <v>3</v>
      </c>
      <c r="B306" s="80">
        <v>3</v>
      </c>
      <c r="C306" s="76">
        <v>1</v>
      </c>
      <c r="D306" s="77">
        <v>1</v>
      </c>
      <c r="E306" s="77"/>
      <c r="F306" s="79"/>
      <c r="G306" s="78" t="s">
        <v>187</v>
      </c>
      <c r="H306" s="10">
        <v>273</v>
      </c>
      <c r="I306" s="65">
        <f>SUM(I307+I309+I312)</f>
        <v>0</v>
      </c>
      <c r="J306" s="65">
        <f>SUM(J307+J309+J312)</f>
        <v>0</v>
      </c>
      <c r="K306" s="65">
        <f>SUM(K307+K309+K312)</f>
        <v>0</v>
      </c>
      <c r="L306" s="65">
        <f>SUM(L307+L309+L312)</f>
        <v>0</v>
      </c>
      <c r="M306"/>
    </row>
    <row r="307" spans="1:13" ht="27" hidden="1" customHeight="1">
      <c r="A307" s="80">
        <v>3</v>
      </c>
      <c r="B307" s="80">
        <v>3</v>
      </c>
      <c r="C307" s="76">
        <v>1</v>
      </c>
      <c r="D307" s="77">
        <v>1</v>
      </c>
      <c r="E307" s="77">
        <v>1</v>
      </c>
      <c r="F307" s="79"/>
      <c r="G307" s="78" t="s">
        <v>165</v>
      </c>
      <c r="H307" s="10">
        <v>274</v>
      </c>
      <c r="I307" s="65">
        <f>SUM(I308:I308)</f>
        <v>0</v>
      </c>
      <c r="J307" s="139">
        <f>SUM(J308:J308)</f>
        <v>0</v>
      </c>
      <c r="K307" s="66">
        <f>SUM(K308:K308)</f>
        <v>0</v>
      </c>
      <c r="L307" s="66">
        <f>SUM(L308:L308)</f>
        <v>0</v>
      </c>
      <c r="M307"/>
    </row>
    <row r="308" spans="1:13" ht="28.5" hidden="1" customHeight="1">
      <c r="A308" s="80">
        <v>3</v>
      </c>
      <c r="B308" s="80">
        <v>3</v>
      </c>
      <c r="C308" s="76">
        <v>1</v>
      </c>
      <c r="D308" s="77">
        <v>1</v>
      </c>
      <c r="E308" s="77">
        <v>1</v>
      </c>
      <c r="F308" s="79">
        <v>1</v>
      </c>
      <c r="G308" s="78" t="s">
        <v>165</v>
      </c>
      <c r="H308" s="10">
        <v>275</v>
      </c>
      <c r="I308" s="83">
        <v>0</v>
      </c>
      <c r="J308" s="83">
        <v>0</v>
      </c>
      <c r="K308" s="83">
        <v>0</v>
      </c>
      <c r="L308" s="83">
        <v>0</v>
      </c>
      <c r="M308"/>
    </row>
    <row r="309" spans="1:13" ht="31.5" hidden="1" customHeight="1">
      <c r="A309" s="80">
        <v>3</v>
      </c>
      <c r="B309" s="80">
        <v>3</v>
      </c>
      <c r="C309" s="76">
        <v>1</v>
      </c>
      <c r="D309" s="77">
        <v>1</v>
      </c>
      <c r="E309" s="77">
        <v>2</v>
      </c>
      <c r="F309" s="79"/>
      <c r="G309" s="78" t="s">
        <v>188</v>
      </c>
      <c r="H309" s="10">
        <v>276</v>
      </c>
      <c r="I309" s="65">
        <f>SUM(I310:I311)</f>
        <v>0</v>
      </c>
      <c r="J309" s="65">
        <f>SUM(J310:J311)</f>
        <v>0</v>
      </c>
      <c r="K309" s="65">
        <f>SUM(K310:K311)</f>
        <v>0</v>
      </c>
      <c r="L309" s="65">
        <f>SUM(L310:L311)</f>
        <v>0</v>
      </c>
      <c r="M309"/>
    </row>
    <row r="310" spans="1:13" ht="25.5" hidden="1" customHeight="1">
      <c r="A310" s="80">
        <v>3</v>
      </c>
      <c r="B310" s="80">
        <v>3</v>
      </c>
      <c r="C310" s="76">
        <v>1</v>
      </c>
      <c r="D310" s="77">
        <v>1</v>
      </c>
      <c r="E310" s="77">
        <v>2</v>
      </c>
      <c r="F310" s="79">
        <v>1</v>
      </c>
      <c r="G310" s="78" t="s">
        <v>167</v>
      </c>
      <c r="H310" s="10">
        <v>277</v>
      </c>
      <c r="I310" s="83">
        <v>0</v>
      </c>
      <c r="J310" s="83">
        <v>0</v>
      </c>
      <c r="K310" s="83">
        <v>0</v>
      </c>
      <c r="L310" s="83">
        <v>0</v>
      </c>
      <c r="M310"/>
    </row>
    <row r="311" spans="1:13" ht="29.25" hidden="1" customHeight="1">
      <c r="A311" s="80">
        <v>3</v>
      </c>
      <c r="B311" s="80">
        <v>3</v>
      </c>
      <c r="C311" s="76">
        <v>1</v>
      </c>
      <c r="D311" s="77">
        <v>1</v>
      </c>
      <c r="E311" s="77">
        <v>2</v>
      </c>
      <c r="F311" s="79">
        <v>2</v>
      </c>
      <c r="G311" s="78" t="s">
        <v>168</v>
      </c>
      <c r="H311" s="10">
        <v>278</v>
      </c>
      <c r="I311" s="83">
        <v>0</v>
      </c>
      <c r="J311" s="83">
        <v>0</v>
      </c>
      <c r="K311" s="83">
        <v>0</v>
      </c>
      <c r="L311" s="83">
        <v>0</v>
      </c>
      <c r="M311"/>
    </row>
    <row r="312" spans="1:13" ht="28.5" hidden="1" customHeight="1">
      <c r="A312" s="80">
        <v>3</v>
      </c>
      <c r="B312" s="80">
        <v>3</v>
      </c>
      <c r="C312" s="76">
        <v>1</v>
      </c>
      <c r="D312" s="77">
        <v>1</v>
      </c>
      <c r="E312" s="77">
        <v>3</v>
      </c>
      <c r="F312" s="79"/>
      <c r="G312" s="78" t="s">
        <v>169</v>
      </c>
      <c r="H312" s="10">
        <v>279</v>
      </c>
      <c r="I312" s="65">
        <f>SUM(I313:I314)</f>
        <v>0</v>
      </c>
      <c r="J312" s="65">
        <f>SUM(J313:J314)</f>
        <v>0</v>
      </c>
      <c r="K312" s="65">
        <f>SUM(K313:K314)</f>
        <v>0</v>
      </c>
      <c r="L312" s="65">
        <f>SUM(L313:L314)</f>
        <v>0</v>
      </c>
      <c r="M312"/>
    </row>
    <row r="313" spans="1:13" ht="24.75" hidden="1" customHeight="1">
      <c r="A313" s="80">
        <v>3</v>
      </c>
      <c r="B313" s="80">
        <v>3</v>
      </c>
      <c r="C313" s="76">
        <v>1</v>
      </c>
      <c r="D313" s="77">
        <v>1</v>
      </c>
      <c r="E313" s="77">
        <v>3</v>
      </c>
      <c r="F313" s="79">
        <v>1</v>
      </c>
      <c r="G313" s="78" t="s">
        <v>170</v>
      </c>
      <c r="H313" s="10">
        <v>280</v>
      </c>
      <c r="I313" s="83">
        <v>0</v>
      </c>
      <c r="J313" s="83">
        <v>0</v>
      </c>
      <c r="K313" s="83">
        <v>0</v>
      </c>
      <c r="L313" s="83">
        <v>0</v>
      </c>
      <c r="M313"/>
    </row>
    <row r="314" spans="1:13" ht="22.5" hidden="1" customHeight="1">
      <c r="A314" s="80">
        <v>3</v>
      </c>
      <c r="B314" s="80">
        <v>3</v>
      </c>
      <c r="C314" s="76">
        <v>1</v>
      </c>
      <c r="D314" s="77">
        <v>1</v>
      </c>
      <c r="E314" s="77">
        <v>3</v>
      </c>
      <c r="F314" s="79">
        <v>2</v>
      </c>
      <c r="G314" s="78" t="s">
        <v>189</v>
      </c>
      <c r="H314" s="10">
        <v>281</v>
      </c>
      <c r="I314" s="83">
        <v>0</v>
      </c>
      <c r="J314" s="83">
        <v>0</v>
      </c>
      <c r="K314" s="83">
        <v>0</v>
      </c>
      <c r="L314" s="83">
        <v>0</v>
      </c>
      <c r="M314"/>
    </row>
    <row r="315" spans="1:13" hidden="1">
      <c r="A315" s="96">
        <v>3</v>
      </c>
      <c r="B315" s="71">
        <v>3</v>
      </c>
      <c r="C315" s="76">
        <v>1</v>
      </c>
      <c r="D315" s="77">
        <v>2</v>
      </c>
      <c r="E315" s="77"/>
      <c r="F315" s="79"/>
      <c r="G315" s="78" t="s">
        <v>202</v>
      </c>
      <c r="H315" s="10">
        <v>282</v>
      </c>
      <c r="I315" s="65">
        <f>I316</f>
        <v>0</v>
      </c>
      <c r="J315" s="139">
        <f>J316</f>
        <v>0</v>
      </c>
      <c r="K315" s="66">
        <f>K316</f>
        <v>0</v>
      </c>
      <c r="L315" s="66">
        <f>L316</f>
        <v>0</v>
      </c>
    </row>
    <row r="316" spans="1:13" ht="26.25" hidden="1" customHeight="1">
      <c r="A316" s="96">
        <v>3</v>
      </c>
      <c r="B316" s="96">
        <v>3</v>
      </c>
      <c r="C316" s="71">
        <v>1</v>
      </c>
      <c r="D316" s="69">
        <v>2</v>
      </c>
      <c r="E316" s="69">
        <v>1</v>
      </c>
      <c r="F316" s="72"/>
      <c r="G316" s="78" t="s">
        <v>202</v>
      </c>
      <c r="H316" s="10">
        <v>283</v>
      </c>
      <c r="I316" s="86">
        <f>SUM(I317:I318)</f>
        <v>0</v>
      </c>
      <c r="J316" s="140">
        <f>SUM(J317:J318)</f>
        <v>0</v>
      </c>
      <c r="K316" s="87">
        <f>SUM(K317:K318)</f>
        <v>0</v>
      </c>
      <c r="L316" s="87">
        <f>SUM(L317:L318)</f>
        <v>0</v>
      </c>
      <c r="M316"/>
    </row>
    <row r="317" spans="1:13" ht="25.5" hidden="1" customHeight="1">
      <c r="A317" s="80">
        <v>3</v>
      </c>
      <c r="B317" s="80">
        <v>3</v>
      </c>
      <c r="C317" s="76">
        <v>1</v>
      </c>
      <c r="D317" s="77">
        <v>2</v>
      </c>
      <c r="E317" s="77">
        <v>1</v>
      </c>
      <c r="F317" s="79">
        <v>1</v>
      </c>
      <c r="G317" s="78" t="s">
        <v>203</v>
      </c>
      <c r="H317" s="10">
        <v>284</v>
      </c>
      <c r="I317" s="83">
        <v>0</v>
      </c>
      <c r="J317" s="83">
        <v>0</v>
      </c>
      <c r="K317" s="83">
        <v>0</v>
      </c>
      <c r="L317" s="83">
        <v>0</v>
      </c>
      <c r="M317"/>
    </row>
    <row r="318" spans="1:13" ht="24" hidden="1" customHeight="1">
      <c r="A318" s="88">
        <v>3</v>
      </c>
      <c r="B318" s="123">
        <v>3</v>
      </c>
      <c r="C318" s="97">
        <v>1</v>
      </c>
      <c r="D318" s="98">
        <v>2</v>
      </c>
      <c r="E318" s="98">
        <v>1</v>
      </c>
      <c r="F318" s="99">
        <v>2</v>
      </c>
      <c r="G318" s="100" t="s">
        <v>204</v>
      </c>
      <c r="H318" s="10">
        <v>285</v>
      </c>
      <c r="I318" s="83">
        <v>0</v>
      </c>
      <c r="J318" s="83">
        <v>0</v>
      </c>
      <c r="K318" s="83">
        <v>0</v>
      </c>
      <c r="L318" s="83">
        <v>0</v>
      </c>
      <c r="M318"/>
    </row>
    <row r="319" spans="1:13" ht="27.75" hidden="1" customHeight="1">
      <c r="A319" s="76">
        <v>3</v>
      </c>
      <c r="B319" s="78">
        <v>3</v>
      </c>
      <c r="C319" s="76">
        <v>1</v>
      </c>
      <c r="D319" s="77">
        <v>3</v>
      </c>
      <c r="E319" s="77"/>
      <c r="F319" s="79"/>
      <c r="G319" s="78" t="s">
        <v>205</v>
      </c>
      <c r="H319" s="10">
        <v>286</v>
      </c>
      <c r="I319" s="65">
        <f>I320</f>
        <v>0</v>
      </c>
      <c r="J319" s="139">
        <f>J320</f>
        <v>0</v>
      </c>
      <c r="K319" s="66">
        <f>K320</f>
        <v>0</v>
      </c>
      <c r="L319" s="66">
        <f>L320</f>
        <v>0</v>
      </c>
      <c r="M319"/>
    </row>
    <row r="320" spans="1:13" ht="24" hidden="1" customHeight="1">
      <c r="A320" s="76">
        <v>3</v>
      </c>
      <c r="B320" s="100">
        <v>3</v>
      </c>
      <c r="C320" s="97">
        <v>1</v>
      </c>
      <c r="D320" s="98">
        <v>3</v>
      </c>
      <c r="E320" s="98">
        <v>1</v>
      </c>
      <c r="F320" s="99"/>
      <c r="G320" s="78" t="s">
        <v>205</v>
      </c>
      <c r="H320" s="10">
        <v>287</v>
      </c>
      <c r="I320" s="66">
        <f>I321+I322</f>
        <v>0</v>
      </c>
      <c r="J320" s="66">
        <f>J321+J322</f>
        <v>0</v>
      </c>
      <c r="K320" s="66">
        <f>K321+K322</f>
        <v>0</v>
      </c>
      <c r="L320" s="66">
        <f>L321+L322</f>
        <v>0</v>
      </c>
      <c r="M320"/>
    </row>
    <row r="321" spans="1:13" ht="27" hidden="1" customHeight="1">
      <c r="A321" s="76">
        <v>3</v>
      </c>
      <c r="B321" s="78">
        <v>3</v>
      </c>
      <c r="C321" s="76">
        <v>1</v>
      </c>
      <c r="D321" s="77">
        <v>3</v>
      </c>
      <c r="E321" s="77">
        <v>1</v>
      </c>
      <c r="F321" s="79">
        <v>1</v>
      </c>
      <c r="G321" s="78" t="s">
        <v>206</v>
      </c>
      <c r="H321" s="10">
        <v>288</v>
      </c>
      <c r="I321" s="128">
        <v>0</v>
      </c>
      <c r="J321" s="128">
        <v>0</v>
      </c>
      <c r="K321" s="128">
        <v>0</v>
      </c>
      <c r="L321" s="127">
        <v>0</v>
      </c>
      <c r="M321"/>
    </row>
    <row r="322" spans="1:13" ht="26.25" hidden="1" customHeight="1">
      <c r="A322" s="76">
        <v>3</v>
      </c>
      <c r="B322" s="78">
        <v>3</v>
      </c>
      <c r="C322" s="76">
        <v>1</v>
      </c>
      <c r="D322" s="77">
        <v>3</v>
      </c>
      <c r="E322" s="77">
        <v>1</v>
      </c>
      <c r="F322" s="79">
        <v>2</v>
      </c>
      <c r="G322" s="78" t="s">
        <v>207</v>
      </c>
      <c r="H322" s="10">
        <v>289</v>
      </c>
      <c r="I322" s="83">
        <v>0</v>
      </c>
      <c r="J322" s="83">
        <v>0</v>
      </c>
      <c r="K322" s="83">
        <v>0</v>
      </c>
      <c r="L322" s="83">
        <v>0</v>
      </c>
      <c r="M322"/>
    </row>
    <row r="323" spans="1:13" hidden="1">
      <c r="A323" s="76">
        <v>3</v>
      </c>
      <c r="B323" s="78">
        <v>3</v>
      </c>
      <c r="C323" s="76">
        <v>1</v>
      </c>
      <c r="D323" s="77">
        <v>4</v>
      </c>
      <c r="E323" s="77"/>
      <c r="F323" s="79"/>
      <c r="G323" s="78" t="s">
        <v>208</v>
      </c>
      <c r="H323" s="10">
        <v>290</v>
      </c>
      <c r="I323" s="65">
        <f>I324</f>
        <v>0</v>
      </c>
      <c r="J323" s="139">
        <f>J324</f>
        <v>0</v>
      </c>
      <c r="K323" s="66">
        <f>K324</f>
        <v>0</v>
      </c>
      <c r="L323" s="66">
        <f>L324</f>
        <v>0</v>
      </c>
    </row>
    <row r="324" spans="1:13" ht="31.5" hidden="1" customHeight="1">
      <c r="A324" s="80">
        <v>3</v>
      </c>
      <c r="B324" s="76">
        <v>3</v>
      </c>
      <c r="C324" s="77">
        <v>1</v>
      </c>
      <c r="D324" s="77">
        <v>4</v>
      </c>
      <c r="E324" s="77">
        <v>1</v>
      </c>
      <c r="F324" s="79"/>
      <c r="G324" s="78" t="s">
        <v>208</v>
      </c>
      <c r="H324" s="10">
        <v>291</v>
      </c>
      <c r="I324" s="65">
        <f>SUM(I325:I326)</f>
        <v>0</v>
      </c>
      <c r="J324" s="65">
        <f>SUM(J325:J326)</f>
        <v>0</v>
      </c>
      <c r="K324" s="65">
        <f>SUM(K325:K326)</f>
        <v>0</v>
      </c>
      <c r="L324" s="65">
        <f>SUM(L325:L326)</f>
        <v>0</v>
      </c>
      <c r="M324"/>
    </row>
    <row r="325" spans="1:13" hidden="1">
      <c r="A325" s="80">
        <v>3</v>
      </c>
      <c r="B325" s="76">
        <v>3</v>
      </c>
      <c r="C325" s="77">
        <v>1</v>
      </c>
      <c r="D325" s="77">
        <v>4</v>
      </c>
      <c r="E325" s="77">
        <v>1</v>
      </c>
      <c r="F325" s="79">
        <v>1</v>
      </c>
      <c r="G325" s="78" t="s">
        <v>209</v>
      </c>
      <c r="H325" s="10">
        <v>292</v>
      </c>
      <c r="I325" s="82">
        <v>0</v>
      </c>
      <c r="J325" s="83">
        <v>0</v>
      </c>
      <c r="K325" s="83">
        <v>0</v>
      </c>
      <c r="L325" s="82">
        <v>0</v>
      </c>
    </row>
    <row r="326" spans="1:13" ht="30.75" hidden="1" customHeight="1">
      <c r="A326" s="76">
        <v>3</v>
      </c>
      <c r="B326" s="77">
        <v>3</v>
      </c>
      <c r="C326" s="77">
        <v>1</v>
      </c>
      <c r="D326" s="77">
        <v>4</v>
      </c>
      <c r="E326" s="77">
        <v>1</v>
      </c>
      <c r="F326" s="79">
        <v>2</v>
      </c>
      <c r="G326" s="78" t="s">
        <v>210</v>
      </c>
      <c r="H326" s="10">
        <v>293</v>
      </c>
      <c r="I326" s="83">
        <v>0</v>
      </c>
      <c r="J326" s="128">
        <v>0</v>
      </c>
      <c r="K326" s="128">
        <v>0</v>
      </c>
      <c r="L326" s="127">
        <v>0</v>
      </c>
      <c r="M326"/>
    </row>
    <row r="327" spans="1:13" ht="26.25" hidden="1" customHeight="1">
      <c r="A327" s="76">
        <v>3</v>
      </c>
      <c r="B327" s="77">
        <v>3</v>
      </c>
      <c r="C327" s="77">
        <v>1</v>
      </c>
      <c r="D327" s="77">
        <v>5</v>
      </c>
      <c r="E327" s="77"/>
      <c r="F327" s="79"/>
      <c r="G327" s="78" t="s">
        <v>211</v>
      </c>
      <c r="H327" s="10">
        <v>294</v>
      </c>
      <c r="I327" s="87">
        <f t="shared" ref="I327:L328" si="28">I328</f>
        <v>0</v>
      </c>
      <c r="J327" s="139">
        <f t="shared" si="28"/>
        <v>0</v>
      </c>
      <c r="K327" s="66">
        <f t="shared" si="28"/>
        <v>0</v>
      </c>
      <c r="L327" s="66">
        <f t="shared" si="28"/>
        <v>0</v>
      </c>
      <c r="M327"/>
    </row>
    <row r="328" spans="1:13" ht="30" hidden="1" customHeight="1">
      <c r="A328" s="71">
        <v>3</v>
      </c>
      <c r="B328" s="98">
        <v>3</v>
      </c>
      <c r="C328" s="98">
        <v>1</v>
      </c>
      <c r="D328" s="98">
        <v>5</v>
      </c>
      <c r="E328" s="98">
        <v>1</v>
      </c>
      <c r="F328" s="99"/>
      <c r="G328" s="78" t="s">
        <v>211</v>
      </c>
      <c r="H328" s="10">
        <v>295</v>
      </c>
      <c r="I328" s="66">
        <f t="shared" si="28"/>
        <v>0</v>
      </c>
      <c r="J328" s="140">
        <f t="shared" si="28"/>
        <v>0</v>
      </c>
      <c r="K328" s="87">
        <f t="shared" si="28"/>
        <v>0</v>
      </c>
      <c r="L328" s="87">
        <f t="shared" si="28"/>
        <v>0</v>
      </c>
      <c r="M328"/>
    </row>
    <row r="329" spans="1:13" ht="30" hidden="1" customHeight="1">
      <c r="A329" s="76">
        <v>3</v>
      </c>
      <c r="B329" s="77">
        <v>3</v>
      </c>
      <c r="C329" s="77">
        <v>1</v>
      </c>
      <c r="D329" s="77">
        <v>5</v>
      </c>
      <c r="E329" s="77">
        <v>1</v>
      </c>
      <c r="F329" s="79">
        <v>1</v>
      </c>
      <c r="G329" s="78" t="s">
        <v>212</v>
      </c>
      <c r="H329" s="10">
        <v>296</v>
      </c>
      <c r="I329" s="83">
        <v>0</v>
      </c>
      <c r="J329" s="128">
        <v>0</v>
      </c>
      <c r="K329" s="128">
        <v>0</v>
      </c>
      <c r="L329" s="127">
        <v>0</v>
      </c>
      <c r="M329"/>
    </row>
    <row r="330" spans="1:13" ht="30" hidden="1" customHeight="1">
      <c r="A330" s="76">
        <v>3</v>
      </c>
      <c r="B330" s="77">
        <v>3</v>
      </c>
      <c r="C330" s="77">
        <v>1</v>
      </c>
      <c r="D330" s="77">
        <v>6</v>
      </c>
      <c r="E330" s="77"/>
      <c r="F330" s="79"/>
      <c r="G330" s="78" t="s">
        <v>182</v>
      </c>
      <c r="H330" s="10">
        <v>297</v>
      </c>
      <c r="I330" s="66">
        <f t="shared" ref="I330:L331" si="29">I331</f>
        <v>0</v>
      </c>
      <c r="J330" s="139">
        <f t="shared" si="29"/>
        <v>0</v>
      </c>
      <c r="K330" s="66">
        <f t="shared" si="29"/>
        <v>0</v>
      </c>
      <c r="L330" s="66">
        <f t="shared" si="29"/>
        <v>0</v>
      </c>
      <c r="M330"/>
    </row>
    <row r="331" spans="1:13" ht="30" hidden="1" customHeight="1">
      <c r="A331" s="76">
        <v>3</v>
      </c>
      <c r="B331" s="77">
        <v>3</v>
      </c>
      <c r="C331" s="77">
        <v>1</v>
      </c>
      <c r="D331" s="77">
        <v>6</v>
      </c>
      <c r="E331" s="77">
        <v>1</v>
      </c>
      <c r="F331" s="79"/>
      <c r="G331" s="78" t="s">
        <v>182</v>
      </c>
      <c r="H331" s="10">
        <v>298</v>
      </c>
      <c r="I331" s="65">
        <f t="shared" si="29"/>
        <v>0</v>
      </c>
      <c r="J331" s="139">
        <f t="shared" si="29"/>
        <v>0</v>
      </c>
      <c r="K331" s="66">
        <f t="shared" si="29"/>
        <v>0</v>
      </c>
      <c r="L331" s="66">
        <f t="shared" si="29"/>
        <v>0</v>
      </c>
      <c r="M331"/>
    </row>
    <row r="332" spans="1:13" ht="25.5" hidden="1" customHeight="1">
      <c r="A332" s="76">
        <v>3</v>
      </c>
      <c r="B332" s="77">
        <v>3</v>
      </c>
      <c r="C332" s="77">
        <v>1</v>
      </c>
      <c r="D332" s="77">
        <v>6</v>
      </c>
      <c r="E332" s="77">
        <v>1</v>
      </c>
      <c r="F332" s="79">
        <v>1</v>
      </c>
      <c r="G332" s="78" t="s">
        <v>182</v>
      </c>
      <c r="H332" s="10">
        <v>299</v>
      </c>
      <c r="I332" s="128">
        <v>0</v>
      </c>
      <c r="J332" s="128">
        <v>0</v>
      </c>
      <c r="K332" s="128">
        <v>0</v>
      </c>
      <c r="L332" s="127">
        <v>0</v>
      </c>
      <c r="M332"/>
    </row>
    <row r="333" spans="1:13" ht="22.5" hidden="1" customHeight="1">
      <c r="A333" s="76">
        <v>3</v>
      </c>
      <c r="B333" s="77">
        <v>3</v>
      </c>
      <c r="C333" s="77">
        <v>1</v>
      </c>
      <c r="D333" s="77">
        <v>7</v>
      </c>
      <c r="E333" s="77"/>
      <c r="F333" s="79"/>
      <c r="G333" s="78" t="s">
        <v>213</v>
      </c>
      <c r="H333" s="10">
        <v>300</v>
      </c>
      <c r="I333" s="65">
        <f>I334</f>
        <v>0</v>
      </c>
      <c r="J333" s="139">
        <f>J334</f>
        <v>0</v>
      </c>
      <c r="K333" s="66">
        <f>K334</f>
        <v>0</v>
      </c>
      <c r="L333" s="66">
        <f>L334</f>
        <v>0</v>
      </c>
      <c r="M333"/>
    </row>
    <row r="334" spans="1:13" ht="25.5" hidden="1" customHeight="1">
      <c r="A334" s="76">
        <v>3</v>
      </c>
      <c r="B334" s="77">
        <v>3</v>
      </c>
      <c r="C334" s="77">
        <v>1</v>
      </c>
      <c r="D334" s="77">
        <v>7</v>
      </c>
      <c r="E334" s="77">
        <v>1</v>
      </c>
      <c r="F334" s="79"/>
      <c r="G334" s="78" t="s">
        <v>213</v>
      </c>
      <c r="H334" s="10">
        <v>301</v>
      </c>
      <c r="I334" s="65">
        <f>I335+I336</f>
        <v>0</v>
      </c>
      <c r="J334" s="65">
        <f>J335+J336</f>
        <v>0</v>
      </c>
      <c r="K334" s="65">
        <f>K335+K336</f>
        <v>0</v>
      </c>
      <c r="L334" s="65">
        <f>L335+L336</f>
        <v>0</v>
      </c>
      <c r="M334"/>
    </row>
    <row r="335" spans="1:13" ht="27" hidden="1" customHeight="1">
      <c r="A335" s="76">
        <v>3</v>
      </c>
      <c r="B335" s="77">
        <v>3</v>
      </c>
      <c r="C335" s="77">
        <v>1</v>
      </c>
      <c r="D335" s="77">
        <v>7</v>
      </c>
      <c r="E335" s="77">
        <v>1</v>
      </c>
      <c r="F335" s="79">
        <v>1</v>
      </c>
      <c r="G335" s="78" t="s">
        <v>214</v>
      </c>
      <c r="H335" s="10">
        <v>302</v>
      </c>
      <c r="I335" s="128">
        <v>0</v>
      </c>
      <c r="J335" s="128">
        <v>0</v>
      </c>
      <c r="K335" s="128">
        <v>0</v>
      </c>
      <c r="L335" s="127">
        <v>0</v>
      </c>
      <c r="M335"/>
    </row>
    <row r="336" spans="1:13" ht="27.75" hidden="1" customHeight="1">
      <c r="A336" s="76">
        <v>3</v>
      </c>
      <c r="B336" s="77">
        <v>3</v>
      </c>
      <c r="C336" s="77">
        <v>1</v>
      </c>
      <c r="D336" s="77">
        <v>7</v>
      </c>
      <c r="E336" s="77">
        <v>1</v>
      </c>
      <c r="F336" s="79">
        <v>2</v>
      </c>
      <c r="G336" s="78" t="s">
        <v>215</v>
      </c>
      <c r="H336" s="10">
        <v>303</v>
      </c>
      <c r="I336" s="83">
        <v>0</v>
      </c>
      <c r="J336" s="83">
        <v>0</v>
      </c>
      <c r="K336" s="83">
        <v>0</v>
      </c>
      <c r="L336" s="83">
        <v>0</v>
      </c>
      <c r="M336"/>
    </row>
    <row r="337" spans="1:16" ht="38.25" hidden="1" customHeight="1">
      <c r="A337" s="76">
        <v>3</v>
      </c>
      <c r="B337" s="77">
        <v>3</v>
      </c>
      <c r="C337" s="77">
        <v>2</v>
      </c>
      <c r="D337" s="77"/>
      <c r="E337" s="77"/>
      <c r="F337" s="79"/>
      <c r="G337" s="78" t="s">
        <v>216</v>
      </c>
      <c r="H337" s="10">
        <v>304</v>
      </c>
      <c r="I337" s="65">
        <f>SUM(I338+I347+I351+I355+I359+I362+I365)</f>
        <v>0</v>
      </c>
      <c r="J337" s="139">
        <f>SUM(J338+J347+J351+J355+J359+J362+J365)</f>
        <v>0</v>
      </c>
      <c r="K337" s="66">
        <f>SUM(K338+K347+K351+K355+K359+K362+K365)</f>
        <v>0</v>
      </c>
      <c r="L337" s="66">
        <f>SUM(L338+L347+L351+L355+L359+L362+L365)</f>
        <v>0</v>
      </c>
      <c r="M337"/>
    </row>
    <row r="338" spans="1:16" ht="30" hidden="1" customHeight="1">
      <c r="A338" s="76">
        <v>3</v>
      </c>
      <c r="B338" s="77">
        <v>3</v>
      </c>
      <c r="C338" s="77">
        <v>2</v>
      </c>
      <c r="D338" s="77">
        <v>1</v>
      </c>
      <c r="E338" s="77"/>
      <c r="F338" s="79"/>
      <c r="G338" s="78" t="s">
        <v>164</v>
      </c>
      <c r="H338" s="10">
        <v>305</v>
      </c>
      <c r="I338" s="65">
        <f>I339</f>
        <v>0</v>
      </c>
      <c r="J338" s="139">
        <f>J339</f>
        <v>0</v>
      </c>
      <c r="K338" s="66">
        <f>K339</f>
        <v>0</v>
      </c>
      <c r="L338" s="66">
        <f>L339</f>
        <v>0</v>
      </c>
      <c r="M338"/>
    </row>
    <row r="339" spans="1:16" hidden="1">
      <c r="A339" s="80">
        <v>3</v>
      </c>
      <c r="B339" s="76">
        <v>3</v>
      </c>
      <c r="C339" s="77">
        <v>2</v>
      </c>
      <c r="D339" s="78">
        <v>1</v>
      </c>
      <c r="E339" s="76">
        <v>1</v>
      </c>
      <c r="F339" s="79"/>
      <c r="G339" s="78" t="s">
        <v>164</v>
      </c>
      <c r="H339" s="10">
        <v>306</v>
      </c>
      <c r="I339" s="65">
        <f t="shared" ref="I339:P339" si="30">SUM(I340:I340)</f>
        <v>0</v>
      </c>
      <c r="J339" s="65">
        <f t="shared" si="30"/>
        <v>0</v>
      </c>
      <c r="K339" s="65">
        <f t="shared" si="30"/>
        <v>0</v>
      </c>
      <c r="L339" s="65">
        <f t="shared" si="30"/>
        <v>0</v>
      </c>
      <c r="M339" s="141">
        <f t="shared" si="30"/>
        <v>0</v>
      </c>
      <c r="N339" s="141">
        <f t="shared" si="30"/>
        <v>0</v>
      </c>
      <c r="O339" s="141">
        <f t="shared" si="30"/>
        <v>0</v>
      </c>
      <c r="P339" s="141">
        <f t="shared" si="30"/>
        <v>0</v>
      </c>
    </row>
    <row r="340" spans="1:16" ht="27.75" hidden="1" customHeight="1">
      <c r="A340" s="80">
        <v>3</v>
      </c>
      <c r="B340" s="76">
        <v>3</v>
      </c>
      <c r="C340" s="77">
        <v>2</v>
      </c>
      <c r="D340" s="78">
        <v>1</v>
      </c>
      <c r="E340" s="76">
        <v>1</v>
      </c>
      <c r="F340" s="79">
        <v>1</v>
      </c>
      <c r="G340" s="78" t="s">
        <v>165</v>
      </c>
      <c r="H340" s="10">
        <v>307</v>
      </c>
      <c r="I340" s="128">
        <v>0</v>
      </c>
      <c r="J340" s="128">
        <v>0</v>
      </c>
      <c r="K340" s="128">
        <v>0</v>
      </c>
      <c r="L340" s="127">
        <v>0</v>
      </c>
      <c r="M340"/>
    </row>
    <row r="341" spans="1:16" hidden="1">
      <c r="A341" s="80">
        <v>3</v>
      </c>
      <c r="B341" s="76">
        <v>3</v>
      </c>
      <c r="C341" s="77">
        <v>2</v>
      </c>
      <c r="D341" s="78">
        <v>1</v>
      </c>
      <c r="E341" s="76">
        <v>2</v>
      </c>
      <c r="F341" s="79"/>
      <c r="G341" s="100" t="s">
        <v>188</v>
      </c>
      <c r="H341" s="10">
        <v>308</v>
      </c>
      <c r="I341" s="65">
        <f>SUM(I342:I343)</f>
        <v>0</v>
      </c>
      <c r="J341" s="65">
        <f>SUM(J342:J343)</f>
        <v>0</v>
      </c>
      <c r="K341" s="65">
        <f>SUM(K342:K343)</f>
        <v>0</v>
      </c>
      <c r="L341" s="65">
        <f>SUM(L342:L343)</f>
        <v>0</v>
      </c>
    </row>
    <row r="342" spans="1:16" hidden="1">
      <c r="A342" s="80">
        <v>3</v>
      </c>
      <c r="B342" s="76">
        <v>3</v>
      </c>
      <c r="C342" s="77">
        <v>2</v>
      </c>
      <c r="D342" s="78">
        <v>1</v>
      </c>
      <c r="E342" s="76">
        <v>2</v>
      </c>
      <c r="F342" s="79">
        <v>1</v>
      </c>
      <c r="G342" s="100" t="s">
        <v>167</v>
      </c>
      <c r="H342" s="10">
        <v>309</v>
      </c>
      <c r="I342" s="128">
        <v>0</v>
      </c>
      <c r="J342" s="128">
        <v>0</v>
      </c>
      <c r="K342" s="128">
        <v>0</v>
      </c>
      <c r="L342" s="127">
        <v>0</v>
      </c>
    </row>
    <row r="343" spans="1:16" hidden="1">
      <c r="A343" s="80">
        <v>3</v>
      </c>
      <c r="B343" s="76">
        <v>3</v>
      </c>
      <c r="C343" s="77">
        <v>2</v>
      </c>
      <c r="D343" s="78">
        <v>1</v>
      </c>
      <c r="E343" s="76">
        <v>2</v>
      </c>
      <c r="F343" s="79">
        <v>2</v>
      </c>
      <c r="G343" s="100" t="s">
        <v>168</v>
      </c>
      <c r="H343" s="10">
        <v>310</v>
      </c>
      <c r="I343" s="83">
        <v>0</v>
      </c>
      <c r="J343" s="83">
        <v>0</v>
      </c>
      <c r="K343" s="83">
        <v>0</v>
      </c>
      <c r="L343" s="83">
        <v>0</v>
      </c>
    </row>
    <row r="344" spans="1:16" hidden="1">
      <c r="A344" s="80">
        <v>3</v>
      </c>
      <c r="B344" s="76">
        <v>3</v>
      </c>
      <c r="C344" s="77">
        <v>2</v>
      </c>
      <c r="D344" s="78">
        <v>1</v>
      </c>
      <c r="E344" s="76">
        <v>3</v>
      </c>
      <c r="F344" s="79"/>
      <c r="G344" s="100" t="s">
        <v>169</v>
      </c>
      <c r="H344" s="10">
        <v>311</v>
      </c>
      <c r="I344" s="65">
        <f>SUM(I345:I346)</f>
        <v>0</v>
      </c>
      <c r="J344" s="65">
        <f>SUM(J345:J346)</f>
        <v>0</v>
      </c>
      <c r="K344" s="65">
        <f>SUM(K345:K346)</f>
        <v>0</v>
      </c>
      <c r="L344" s="65">
        <f>SUM(L345:L346)</f>
        <v>0</v>
      </c>
    </row>
    <row r="345" spans="1:16" hidden="1">
      <c r="A345" s="80">
        <v>3</v>
      </c>
      <c r="B345" s="76">
        <v>3</v>
      </c>
      <c r="C345" s="77">
        <v>2</v>
      </c>
      <c r="D345" s="78">
        <v>1</v>
      </c>
      <c r="E345" s="76">
        <v>3</v>
      </c>
      <c r="F345" s="79">
        <v>1</v>
      </c>
      <c r="G345" s="100" t="s">
        <v>170</v>
      </c>
      <c r="H345" s="10">
        <v>312</v>
      </c>
      <c r="I345" s="83">
        <v>0</v>
      </c>
      <c r="J345" s="83">
        <v>0</v>
      </c>
      <c r="K345" s="83">
        <v>0</v>
      </c>
      <c r="L345" s="83">
        <v>0</v>
      </c>
    </row>
    <row r="346" spans="1:16" hidden="1">
      <c r="A346" s="80">
        <v>3</v>
      </c>
      <c r="B346" s="76">
        <v>3</v>
      </c>
      <c r="C346" s="77">
        <v>2</v>
      </c>
      <c r="D346" s="78">
        <v>1</v>
      </c>
      <c r="E346" s="76">
        <v>3</v>
      </c>
      <c r="F346" s="79">
        <v>2</v>
      </c>
      <c r="G346" s="100" t="s">
        <v>189</v>
      </c>
      <c r="H346" s="10">
        <v>313</v>
      </c>
      <c r="I346" s="101">
        <v>0</v>
      </c>
      <c r="J346" s="142">
        <v>0</v>
      </c>
      <c r="K346" s="101">
        <v>0</v>
      </c>
      <c r="L346" s="101">
        <v>0</v>
      </c>
    </row>
    <row r="347" spans="1:16" hidden="1">
      <c r="A347" s="88">
        <v>3</v>
      </c>
      <c r="B347" s="88">
        <v>3</v>
      </c>
      <c r="C347" s="97">
        <v>2</v>
      </c>
      <c r="D347" s="100">
        <v>2</v>
      </c>
      <c r="E347" s="97"/>
      <c r="F347" s="99"/>
      <c r="G347" s="100" t="s">
        <v>202</v>
      </c>
      <c r="H347" s="10">
        <v>314</v>
      </c>
      <c r="I347" s="93">
        <f>I348</f>
        <v>0</v>
      </c>
      <c r="J347" s="143">
        <f>J348</f>
        <v>0</v>
      </c>
      <c r="K347" s="94">
        <f>K348</f>
        <v>0</v>
      </c>
      <c r="L347" s="94">
        <f>L348</f>
        <v>0</v>
      </c>
    </row>
    <row r="348" spans="1:16" hidden="1">
      <c r="A348" s="80">
        <v>3</v>
      </c>
      <c r="B348" s="80">
        <v>3</v>
      </c>
      <c r="C348" s="76">
        <v>2</v>
      </c>
      <c r="D348" s="78">
        <v>2</v>
      </c>
      <c r="E348" s="76">
        <v>1</v>
      </c>
      <c r="F348" s="79"/>
      <c r="G348" s="100" t="s">
        <v>202</v>
      </c>
      <c r="H348" s="10">
        <v>315</v>
      </c>
      <c r="I348" s="65">
        <f>SUM(I349:I350)</f>
        <v>0</v>
      </c>
      <c r="J348" s="106">
        <f>SUM(J349:J350)</f>
        <v>0</v>
      </c>
      <c r="K348" s="66">
        <f>SUM(K349:K350)</f>
        <v>0</v>
      </c>
      <c r="L348" s="66">
        <f>SUM(L349:L350)</f>
        <v>0</v>
      </c>
    </row>
    <row r="349" spans="1:16" ht="25.5" hidden="1">
      <c r="A349" s="80">
        <v>3</v>
      </c>
      <c r="B349" s="80">
        <v>3</v>
      </c>
      <c r="C349" s="76">
        <v>2</v>
      </c>
      <c r="D349" s="78">
        <v>2</v>
      </c>
      <c r="E349" s="80">
        <v>1</v>
      </c>
      <c r="F349" s="111">
        <v>1</v>
      </c>
      <c r="G349" s="78" t="s">
        <v>203</v>
      </c>
      <c r="H349" s="10">
        <v>316</v>
      </c>
      <c r="I349" s="83">
        <v>0</v>
      </c>
      <c r="J349" s="83">
        <v>0</v>
      </c>
      <c r="K349" s="83">
        <v>0</v>
      </c>
      <c r="L349" s="83">
        <v>0</v>
      </c>
    </row>
    <row r="350" spans="1:16" hidden="1">
      <c r="A350" s="88">
        <v>3</v>
      </c>
      <c r="B350" s="88">
        <v>3</v>
      </c>
      <c r="C350" s="89">
        <v>2</v>
      </c>
      <c r="D350" s="90">
        <v>2</v>
      </c>
      <c r="E350" s="91">
        <v>1</v>
      </c>
      <c r="F350" s="119">
        <v>2</v>
      </c>
      <c r="G350" s="91" t="s">
        <v>204</v>
      </c>
      <c r="H350" s="10">
        <v>317</v>
      </c>
      <c r="I350" s="83">
        <v>0</v>
      </c>
      <c r="J350" s="83">
        <v>0</v>
      </c>
      <c r="K350" s="83">
        <v>0</v>
      </c>
      <c r="L350" s="83">
        <v>0</v>
      </c>
    </row>
    <row r="351" spans="1:16" ht="23.25" hidden="1" customHeight="1">
      <c r="A351" s="80">
        <v>3</v>
      </c>
      <c r="B351" s="80">
        <v>3</v>
      </c>
      <c r="C351" s="76">
        <v>2</v>
      </c>
      <c r="D351" s="77">
        <v>3</v>
      </c>
      <c r="E351" s="78"/>
      <c r="F351" s="111"/>
      <c r="G351" s="78" t="s">
        <v>205</v>
      </c>
      <c r="H351" s="10">
        <v>318</v>
      </c>
      <c r="I351" s="65">
        <f>I352</f>
        <v>0</v>
      </c>
      <c r="J351" s="106">
        <f>J352</f>
        <v>0</v>
      </c>
      <c r="K351" s="66">
        <f>K352</f>
        <v>0</v>
      </c>
      <c r="L351" s="66">
        <f>L352</f>
        <v>0</v>
      </c>
      <c r="M351"/>
    </row>
    <row r="352" spans="1:16" ht="27.75" hidden="1" customHeight="1">
      <c r="A352" s="80">
        <v>3</v>
      </c>
      <c r="B352" s="80">
        <v>3</v>
      </c>
      <c r="C352" s="76">
        <v>2</v>
      </c>
      <c r="D352" s="77">
        <v>3</v>
      </c>
      <c r="E352" s="78">
        <v>1</v>
      </c>
      <c r="F352" s="111"/>
      <c r="G352" s="78" t="s">
        <v>205</v>
      </c>
      <c r="H352" s="10">
        <v>319</v>
      </c>
      <c r="I352" s="65">
        <f>I353+I354</f>
        <v>0</v>
      </c>
      <c r="J352" s="65">
        <f>J353+J354</f>
        <v>0</v>
      </c>
      <c r="K352" s="65">
        <f>K353+K354</f>
        <v>0</v>
      </c>
      <c r="L352" s="65">
        <f>L353+L354</f>
        <v>0</v>
      </c>
      <c r="M352"/>
    </row>
    <row r="353" spans="1:13" ht="28.5" hidden="1" customHeight="1">
      <c r="A353" s="80">
        <v>3</v>
      </c>
      <c r="B353" s="80">
        <v>3</v>
      </c>
      <c r="C353" s="76">
        <v>2</v>
      </c>
      <c r="D353" s="77">
        <v>3</v>
      </c>
      <c r="E353" s="78">
        <v>1</v>
      </c>
      <c r="F353" s="111">
        <v>1</v>
      </c>
      <c r="G353" s="78" t="s">
        <v>206</v>
      </c>
      <c r="H353" s="10">
        <v>320</v>
      </c>
      <c r="I353" s="128">
        <v>0</v>
      </c>
      <c r="J353" s="128">
        <v>0</v>
      </c>
      <c r="K353" s="128">
        <v>0</v>
      </c>
      <c r="L353" s="127">
        <v>0</v>
      </c>
      <c r="M353"/>
    </row>
    <row r="354" spans="1:13" ht="27.75" hidden="1" customHeight="1">
      <c r="A354" s="80">
        <v>3</v>
      </c>
      <c r="B354" s="80">
        <v>3</v>
      </c>
      <c r="C354" s="76">
        <v>2</v>
      </c>
      <c r="D354" s="77">
        <v>3</v>
      </c>
      <c r="E354" s="78">
        <v>1</v>
      </c>
      <c r="F354" s="111">
        <v>2</v>
      </c>
      <c r="G354" s="78" t="s">
        <v>207</v>
      </c>
      <c r="H354" s="10">
        <v>321</v>
      </c>
      <c r="I354" s="83">
        <v>0</v>
      </c>
      <c r="J354" s="83">
        <v>0</v>
      </c>
      <c r="K354" s="83">
        <v>0</v>
      </c>
      <c r="L354" s="83">
        <v>0</v>
      </c>
      <c r="M354"/>
    </row>
    <row r="355" spans="1:13" hidden="1">
      <c r="A355" s="80">
        <v>3</v>
      </c>
      <c r="B355" s="80">
        <v>3</v>
      </c>
      <c r="C355" s="76">
        <v>2</v>
      </c>
      <c r="D355" s="77">
        <v>4</v>
      </c>
      <c r="E355" s="77"/>
      <c r="F355" s="79"/>
      <c r="G355" s="78" t="s">
        <v>208</v>
      </c>
      <c r="H355" s="10">
        <v>322</v>
      </c>
      <c r="I355" s="65">
        <f>I356</f>
        <v>0</v>
      </c>
      <c r="J355" s="106">
        <f>J356</f>
        <v>0</v>
      </c>
      <c r="K355" s="66">
        <f>K356</f>
        <v>0</v>
      </c>
      <c r="L355" s="66">
        <f>L356</f>
        <v>0</v>
      </c>
    </row>
    <row r="356" spans="1:13" hidden="1">
      <c r="A356" s="96">
        <v>3</v>
      </c>
      <c r="B356" s="96">
        <v>3</v>
      </c>
      <c r="C356" s="71">
        <v>2</v>
      </c>
      <c r="D356" s="69">
        <v>4</v>
      </c>
      <c r="E356" s="69">
        <v>1</v>
      </c>
      <c r="F356" s="72"/>
      <c r="G356" s="78" t="s">
        <v>208</v>
      </c>
      <c r="H356" s="10">
        <v>323</v>
      </c>
      <c r="I356" s="86">
        <f>SUM(I357:I358)</f>
        <v>0</v>
      </c>
      <c r="J356" s="108">
        <f>SUM(J357:J358)</f>
        <v>0</v>
      </c>
      <c r="K356" s="87">
        <f>SUM(K357:K358)</f>
        <v>0</v>
      </c>
      <c r="L356" s="87">
        <f>SUM(L357:L358)</f>
        <v>0</v>
      </c>
    </row>
    <row r="357" spans="1:13" ht="30.75" hidden="1" customHeight="1">
      <c r="A357" s="80">
        <v>3</v>
      </c>
      <c r="B357" s="80">
        <v>3</v>
      </c>
      <c r="C357" s="76">
        <v>2</v>
      </c>
      <c r="D357" s="77">
        <v>4</v>
      </c>
      <c r="E357" s="77">
        <v>1</v>
      </c>
      <c r="F357" s="79">
        <v>1</v>
      </c>
      <c r="G357" s="78" t="s">
        <v>209</v>
      </c>
      <c r="H357" s="10">
        <v>324</v>
      </c>
      <c r="I357" s="83">
        <v>0</v>
      </c>
      <c r="J357" s="83">
        <v>0</v>
      </c>
      <c r="K357" s="83">
        <v>0</v>
      </c>
      <c r="L357" s="83">
        <v>0</v>
      </c>
      <c r="M357"/>
    </row>
    <row r="358" spans="1:13" hidden="1">
      <c r="A358" s="80">
        <v>3</v>
      </c>
      <c r="B358" s="80">
        <v>3</v>
      </c>
      <c r="C358" s="76">
        <v>2</v>
      </c>
      <c r="D358" s="77">
        <v>4</v>
      </c>
      <c r="E358" s="77">
        <v>1</v>
      </c>
      <c r="F358" s="79">
        <v>2</v>
      </c>
      <c r="G358" s="78" t="s">
        <v>217</v>
      </c>
      <c r="H358" s="10">
        <v>325</v>
      </c>
      <c r="I358" s="83">
        <v>0</v>
      </c>
      <c r="J358" s="83">
        <v>0</v>
      </c>
      <c r="K358" s="83">
        <v>0</v>
      </c>
      <c r="L358" s="83">
        <v>0</v>
      </c>
    </row>
    <row r="359" spans="1:13" hidden="1">
      <c r="A359" s="80">
        <v>3</v>
      </c>
      <c r="B359" s="80">
        <v>3</v>
      </c>
      <c r="C359" s="76">
        <v>2</v>
      </c>
      <c r="D359" s="77">
        <v>5</v>
      </c>
      <c r="E359" s="77"/>
      <c r="F359" s="79"/>
      <c r="G359" s="78" t="s">
        <v>211</v>
      </c>
      <c r="H359" s="10">
        <v>326</v>
      </c>
      <c r="I359" s="65">
        <f t="shared" ref="I359:L360" si="31">I360</f>
        <v>0</v>
      </c>
      <c r="J359" s="106">
        <f t="shared" si="31"/>
        <v>0</v>
      </c>
      <c r="K359" s="66">
        <f t="shared" si="31"/>
        <v>0</v>
      </c>
      <c r="L359" s="66">
        <f t="shared" si="31"/>
        <v>0</v>
      </c>
    </row>
    <row r="360" spans="1:13" hidden="1">
      <c r="A360" s="96">
        <v>3</v>
      </c>
      <c r="B360" s="96">
        <v>3</v>
      </c>
      <c r="C360" s="71">
        <v>2</v>
      </c>
      <c r="D360" s="69">
        <v>5</v>
      </c>
      <c r="E360" s="69">
        <v>1</v>
      </c>
      <c r="F360" s="72"/>
      <c r="G360" s="78" t="s">
        <v>211</v>
      </c>
      <c r="H360" s="10">
        <v>327</v>
      </c>
      <c r="I360" s="86">
        <f t="shared" si="31"/>
        <v>0</v>
      </c>
      <c r="J360" s="108">
        <f t="shared" si="31"/>
        <v>0</v>
      </c>
      <c r="K360" s="87">
        <f t="shared" si="31"/>
        <v>0</v>
      </c>
      <c r="L360" s="87">
        <f t="shared" si="31"/>
        <v>0</v>
      </c>
    </row>
    <row r="361" spans="1:13" hidden="1">
      <c r="A361" s="80">
        <v>3</v>
      </c>
      <c r="B361" s="80">
        <v>3</v>
      </c>
      <c r="C361" s="76">
        <v>2</v>
      </c>
      <c r="D361" s="77">
        <v>5</v>
      </c>
      <c r="E361" s="77">
        <v>1</v>
      </c>
      <c r="F361" s="79">
        <v>1</v>
      </c>
      <c r="G361" s="78" t="s">
        <v>211</v>
      </c>
      <c r="H361" s="10">
        <v>328</v>
      </c>
      <c r="I361" s="128">
        <v>0</v>
      </c>
      <c r="J361" s="128">
        <v>0</v>
      </c>
      <c r="K361" s="128">
        <v>0</v>
      </c>
      <c r="L361" s="127">
        <v>0</v>
      </c>
    </row>
    <row r="362" spans="1:13" ht="30.75" hidden="1" customHeight="1">
      <c r="A362" s="80">
        <v>3</v>
      </c>
      <c r="B362" s="80">
        <v>3</v>
      </c>
      <c r="C362" s="76">
        <v>2</v>
      </c>
      <c r="D362" s="77">
        <v>6</v>
      </c>
      <c r="E362" s="77"/>
      <c r="F362" s="79"/>
      <c r="G362" s="78" t="s">
        <v>182</v>
      </c>
      <c r="H362" s="10">
        <v>329</v>
      </c>
      <c r="I362" s="65">
        <f t="shared" ref="I362:L363" si="32">I363</f>
        <v>0</v>
      </c>
      <c r="J362" s="106">
        <f t="shared" si="32"/>
        <v>0</v>
      </c>
      <c r="K362" s="66">
        <f t="shared" si="32"/>
        <v>0</v>
      </c>
      <c r="L362" s="66">
        <f t="shared" si="32"/>
        <v>0</v>
      </c>
      <c r="M362"/>
    </row>
    <row r="363" spans="1:13" ht="25.5" hidden="1" customHeight="1">
      <c r="A363" s="80">
        <v>3</v>
      </c>
      <c r="B363" s="80">
        <v>3</v>
      </c>
      <c r="C363" s="76">
        <v>2</v>
      </c>
      <c r="D363" s="77">
        <v>6</v>
      </c>
      <c r="E363" s="77">
        <v>1</v>
      </c>
      <c r="F363" s="79"/>
      <c r="G363" s="78" t="s">
        <v>182</v>
      </c>
      <c r="H363" s="10">
        <v>330</v>
      </c>
      <c r="I363" s="65">
        <f t="shared" si="32"/>
        <v>0</v>
      </c>
      <c r="J363" s="106">
        <f t="shared" si="32"/>
        <v>0</v>
      </c>
      <c r="K363" s="66">
        <f t="shared" si="32"/>
        <v>0</v>
      </c>
      <c r="L363" s="66">
        <f t="shared" si="32"/>
        <v>0</v>
      </c>
      <c r="M363"/>
    </row>
    <row r="364" spans="1:13" ht="24" hidden="1" customHeight="1">
      <c r="A364" s="88">
        <v>3</v>
      </c>
      <c r="B364" s="88">
        <v>3</v>
      </c>
      <c r="C364" s="89">
        <v>2</v>
      </c>
      <c r="D364" s="90">
        <v>6</v>
      </c>
      <c r="E364" s="90">
        <v>1</v>
      </c>
      <c r="F364" s="92">
        <v>1</v>
      </c>
      <c r="G364" s="91" t="s">
        <v>182</v>
      </c>
      <c r="H364" s="10">
        <v>331</v>
      </c>
      <c r="I364" s="128">
        <v>0</v>
      </c>
      <c r="J364" s="128">
        <v>0</v>
      </c>
      <c r="K364" s="128">
        <v>0</v>
      </c>
      <c r="L364" s="127">
        <v>0</v>
      </c>
      <c r="M364"/>
    </row>
    <row r="365" spans="1:13" ht="28.5" hidden="1" customHeight="1">
      <c r="A365" s="80">
        <v>3</v>
      </c>
      <c r="B365" s="80">
        <v>3</v>
      </c>
      <c r="C365" s="76">
        <v>2</v>
      </c>
      <c r="D365" s="77">
        <v>7</v>
      </c>
      <c r="E365" s="77"/>
      <c r="F365" s="79"/>
      <c r="G365" s="78" t="s">
        <v>213</v>
      </c>
      <c r="H365" s="10">
        <v>332</v>
      </c>
      <c r="I365" s="65">
        <f>I366</f>
        <v>0</v>
      </c>
      <c r="J365" s="106">
        <f>J366</f>
        <v>0</v>
      </c>
      <c r="K365" s="66">
        <f>K366</f>
        <v>0</v>
      </c>
      <c r="L365" s="66">
        <f>L366</f>
        <v>0</v>
      </c>
      <c r="M365"/>
    </row>
    <row r="366" spans="1:13" ht="28.5" hidden="1" customHeight="1">
      <c r="A366" s="88">
        <v>3</v>
      </c>
      <c r="B366" s="88">
        <v>3</v>
      </c>
      <c r="C366" s="89">
        <v>2</v>
      </c>
      <c r="D366" s="90">
        <v>7</v>
      </c>
      <c r="E366" s="90">
        <v>1</v>
      </c>
      <c r="F366" s="92"/>
      <c r="G366" s="78" t="s">
        <v>213</v>
      </c>
      <c r="H366" s="10">
        <v>333</v>
      </c>
      <c r="I366" s="65">
        <f>SUM(I367:I368)</f>
        <v>0</v>
      </c>
      <c r="J366" s="65">
        <f>SUM(J367:J368)</f>
        <v>0</v>
      </c>
      <c r="K366" s="65">
        <f>SUM(K367:K368)</f>
        <v>0</v>
      </c>
      <c r="L366" s="65">
        <f>SUM(L367:L368)</f>
        <v>0</v>
      </c>
      <c r="M366"/>
    </row>
    <row r="367" spans="1:13" ht="27" hidden="1" customHeight="1">
      <c r="A367" s="80">
        <v>3</v>
      </c>
      <c r="B367" s="80">
        <v>3</v>
      </c>
      <c r="C367" s="76">
        <v>2</v>
      </c>
      <c r="D367" s="77">
        <v>7</v>
      </c>
      <c r="E367" s="77">
        <v>1</v>
      </c>
      <c r="F367" s="79">
        <v>1</v>
      </c>
      <c r="G367" s="78" t="s">
        <v>214</v>
      </c>
      <c r="H367" s="10">
        <v>334</v>
      </c>
      <c r="I367" s="128">
        <v>0</v>
      </c>
      <c r="J367" s="128">
        <v>0</v>
      </c>
      <c r="K367" s="128">
        <v>0</v>
      </c>
      <c r="L367" s="127">
        <v>0</v>
      </c>
      <c r="M367"/>
    </row>
    <row r="368" spans="1:13" ht="30" hidden="1" customHeight="1">
      <c r="A368" s="80">
        <v>3</v>
      </c>
      <c r="B368" s="80">
        <v>3</v>
      </c>
      <c r="C368" s="76">
        <v>2</v>
      </c>
      <c r="D368" s="77">
        <v>7</v>
      </c>
      <c r="E368" s="77">
        <v>1</v>
      </c>
      <c r="F368" s="79">
        <v>2</v>
      </c>
      <c r="G368" s="78" t="s">
        <v>215</v>
      </c>
      <c r="H368" s="10">
        <v>335</v>
      </c>
      <c r="I368" s="83">
        <v>0</v>
      </c>
      <c r="J368" s="83">
        <v>0</v>
      </c>
      <c r="K368" s="83">
        <v>0</v>
      </c>
      <c r="L368" s="83">
        <v>0</v>
      </c>
      <c r="M368"/>
    </row>
    <row r="369" spans="1:13" ht="39.75" customHeight="1">
      <c r="A369" s="144"/>
      <c r="B369" s="144"/>
      <c r="C369" s="145"/>
      <c r="D369" s="146"/>
      <c r="E369" s="147"/>
      <c r="F369" s="148"/>
      <c r="G369" s="149" t="s">
        <v>218</v>
      </c>
      <c r="H369" s="10">
        <v>336</v>
      </c>
      <c r="I369" s="116">
        <f>SUM(I34+I185)</f>
        <v>387300</v>
      </c>
      <c r="J369" s="116">
        <f>SUM(J34+J185)</f>
        <v>387300</v>
      </c>
      <c r="K369" s="116">
        <f>SUM(K34+K185)</f>
        <v>385572.39</v>
      </c>
      <c r="L369" s="116">
        <f>SUM(L34+L185)</f>
        <v>385572.39</v>
      </c>
      <c r="M369"/>
    </row>
    <row r="370" spans="1:13" ht="18.75" customHeight="1">
      <c r="G370" s="67"/>
      <c r="H370" s="10"/>
      <c r="I370" s="150"/>
      <c r="J370" s="154"/>
      <c r="K370" s="154"/>
      <c r="L370" s="154"/>
    </row>
    <row r="371" spans="1:13" ht="23.25" customHeight="1">
      <c r="A371" s="515" t="s">
        <v>219</v>
      </c>
      <c r="B371" s="515"/>
      <c r="C371" s="515"/>
      <c r="D371" s="515"/>
      <c r="E371" s="515"/>
      <c r="F371" s="515"/>
      <c r="G371" s="515"/>
      <c r="H371" s="152"/>
      <c r="I371" s="153"/>
      <c r="J371" s="513" t="s">
        <v>220</v>
      </c>
      <c r="K371" s="513"/>
      <c r="L371" s="513"/>
    </row>
    <row r="372" spans="1:13" ht="18.75" customHeight="1">
      <c r="A372" s="155"/>
      <c r="B372" s="155"/>
      <c r="C372" s="155"/>
      <c r="D372" s="516" t="s">
        <v>221</v>
      </c>
      <c r="E372" s="516"/>
      <c r="F372" s="516"/>
      <c r="G372" s="516"/>
      <c r="I372" s="23" t="s">
        <v>222</v>
      </c>
      <c r="K372" s="497" t="s">
        <v>223</v>
      </c>
      <c r="L372" s="497"/>
    </row>
    <row r="373" spans="1:13" ht="12.75" customHeight="1">
      <c r="I373" s="19"/>
      <c r="K373" s="19"/>
      <c r="L373" s="19"/>
    </row>
    <row r="374" spans="1:13" ht="15.75" customHeight="1">
      <c r="A374" s="515" t="s">
        <v>224</v>
      </c>
      <c r="B374" s="515"/>
      <c r="C374" s="515"/>
      <c r="D374" s="515"/>
      <c r="E374" s="515"/>
      <c r="F374" s="515"/>
      <c r="G374" s="515"/>
      <c r="I374" s="19"/>
      <c r="J374" s="514" t="s">
        <v>225</v>
      </c>
      <c r="K374" s="514"/>
      <c r="L374" s="514"/>
    </row>
    <row r="375" spans="1:13" ht="33.75" customHeight="1">
      <c r="D375" s="498" t="s">
        <v>226</v>
      </c>
      <c r="E375" s="493"/>
      <c r="F375" s="493"/>
      <c r="G375" s="493"/>
      <c r="H375" s="156"/>
      <c r="I375" s="20" t="s">
        <v>222</v>
      </c>
      <c r="K375" s="497" t="s">
        <v>223</v>
      </c>
      <c r="L375" s="497"/>
    </row>
    <row r="376" spans="1:13" ht="7.5" customHeight="1"/>
    <row r="377" spans="1:13" ht="8.25" customHeight="1">
      <c r="H377" s="29" t="s">
        <v>227</v>
      </c>
    </row>
  </sheetData>
  <mergeCells count="32">
    <mergeCell ref="A374:G374"/>
    <mergeCell ref="A26:I26"/>
    <mergeCell ref="J1:L1"/>
    <mergeCell ref="J2:L2"/>
    <mergeCell ref="A7:L7"/>
    <mergeCell ref="A9:L9"/>
    <mergeCell ref="A10:L10"/>
    <mergeCell ref="G12:K12"/>
    <mergeCell ref="A13:L13"/>
    <mergeCell ref="G14:K14"/>
    <mergeCell ref="G15:K15"/>
    <mergeCell ref="B16:L16"/>
    <mergeCell ref="G18:K18"/>
    <mergeCell ref="G19:K19"/>
    <mergeCell ref="E21:K21"/>
    <mergeCell ref="A22:L22"/>
    <mergeCell ref="D372:G372"/>
    <mergeCell ref="A27:I27"/>
    <mergeCell ref="A33:F33"/>
    <mergeCell ref="K372:L372"/>
    <mergeCell ref="D375:G375"/>
    <mergeCell ref="K375:L375"/>
    <mergeCell ref="A31:F32"/>
    <mergeCell ref="G31:G32"/>
    <mergeCell ref="H31:H32"/>
    <mergeCell ref="I31:J31"/>
    <mergeCell ref="K31:K32"/>
    <mergeCell ref="G29:H29"/>
    <mergeCell ref="L31:L32"/>
    <mergeCell ref="J371:L371"/>
    <mergeCell ref="J374:L374"/>
    <mergeCell ref="A371:G371"/>
  </mergeCells>
  <pageMargins left="0.70866141732282995" right="0.70866141732282995" top="0.74803149606299002" bottom="0.74803149606299002" header="0.31496062992126" footer="0.31496062992126"/>
  <pageSetup paperSize="9" scale="85" fitToHeight="0" orientation="portrait" r:id="rId1"/>
  <headerFooter alignWithMargins="0">
    <oddHeader>&amp;C&amp;P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B2443-260A-4508-9231-D5399AC16F6E}">
  <sheetPr>
    <pageSetUpPr fitToPage="1"/>
  </sheetPr>
  <dimension ref="A1:R377"/>
  <sheetViews>
    <sheetView showZeros="0" workbookViewId="0">
      <selection activeCell="G18" sqref="G18:K18"/>
    </sheetView>
  </sheetViews>
  <sheetFormatPr defaultColWidth="9.140625" defaultRowHeight="12.75"/>
  <cols>
    <col min="1" max="4" width="2" style="29" customWidth="1"/>
    <col min="5" max="5" width="2.140625" style="29" customWidth="1"/>
    <col min="6" max="6" width="3.5703125" style="156" customWidth="1"/>
    <col min="7" max="7" width="34.28515625" style="29" customWidth="1"/>
    <col min="8" max="8" width="4.7109375" style="29" customWidth="1"/>
    <col min="9" max="12" width="12.85546875" style="29" customWidth="1"/>
    <col min="13" max="13" width="0.140625" style="29" hidden="1" customWidth="1"/>
    <col min="14" max="14" width="6.140625" style="29" hidden="1" customWidth="1"/>
    <col min="15" max="15" width="8.85546875" style="29" hidden="1" customWidth="1"/>
    <col min="16" max="16" width="9.140625" style="29"/>
    <col min="17" max="17" width="6.140625" style="29" customWidth="1"/>
    <col min="18" max="18" width="9.140625" style="29"/>
  </cols>
  <sheetData>
    <row r="1" spans="1:17" ht="24.75" customHeight="1">
      <c r="G1" s="1"/>
      <c r="H1" s="4"/>
      <c r="I1" s="21"/>
      <c r="J1" s="480" t="s">
        <v>0</v>
      </c>
      <c r="K1" s="480"/>
      <c r="L1" s="480"/>
      <c r="M1" s="3"/>
      <c r="N1" s="36"/>
      <c r="O1" s="36"/>
      <c r="P1" s="36"/>
      <c r="Q1" s="36"/>
    </row>
    <row r="2" spans="1:17" ht="13.5" customHeight="1">
      <c r="H2" s="4"/>
      <c r="I2" s="22"/>
      <c r="J2" s="481" t="s">
        <v>1</v>
      </c>
      <c r="K2" s="481"/>
      <c r="L2" s="481"/>
      <c r="M2" s="3"/>
      <c r="N2" s="36"/>
      <c r="O2" s="36"/>
      <c r="P2" s="36"/>
      <c r="Q2" s="28"/>
    </row>
    <row r="3" spans="1:17" ht="5.25" customHeight="1">
      <c r="H3" s="26"/>
      <c r="I3" s="36"/>
      <c r="J3" s="36"/>
      <c r="K3" s="27"/>
      <c r="L3" s="27"/>
      <c r="M3" s="3"/>
      <c r="N3" s="36"/>
      <c r="O3" s="36"/>
      <c r="P3" s="36"/>
      <c r="Q3" s="28"/>
    </row>
    <row r="4" spans="1:17" ht="6" customHeight="1">
      <c r="G4" s="6" t="s">
        <v>2</v>
      </c>
      <c r="H4" s="4"/>
      <c r="J4" s="27"/>
      <c r="K4" s="27"/>
      <c r="L4" s="27"/>
      <c r="M4" s="3"/>
      <c r="N4" s="36"/>
      <c r="O4" s="36"/>
      <c r="P4" s="36"/>
      <c r="Q4" s="28"/>
    </row>
    <row r="5" spans="1:17" ht="5.25" customHeight="1">
      <c r="H5" s="4"/>
      <c r="J5" s="27"/>
      <c r="K5" s="27"/>
      <c r="L5" s="27"/>
      <c r="M5" s="3"/>
      <c r="N5" s="36"/>
      <c r="O5" s="36"/>
      <c r="P5" s="36"/>
      <c r="Q5" s="28"/>
    </row>
    <row r="6" spans="1:17" ht="3.75" customHeight="1">
      <c r="H6" s="4"/>
      <c r="J6" s="30"/>
      <c r="K6" s="27"/>
      <c r="L6" s="27"/>
      <c r="M6" s="3"/>
      <c r="N6" s="36"/>
      <c r="O6" s="36"/>
      <c r="P6" s="36"/>
    </row>
    <row r="7" spans="1:17" ht="36.75" customHeight="1">
      <c r="A7" s="482" t="s">
        <v>3</v>
      </c>
      <c r="B7" s="482"/>
      <c r="C7" s="482"/>
      <c r="D7" s="482"/>
      <c r="E7" s="482"/>
      <c r="F7" s="482"/>
      <c r="G7" s="482"/>
      <c r="H7" s="482"/>
      <c r="I7" s="482"/>
      <c r="J7" s="482"/>
      <c r="K7" s="482"/>
      <c r="L7" s="482"/>
      <c r="M7" s="31"/>
      <c r="N7" s="31"/>
      <c r="O7" s="31"/>
      <c r="P7" s="31"/>
      <c r="Q7" s="31"/>
    </row>
    <row r="8" spans="1:17" ht="12" customHeight="1">
      <c r="G8" s="31"/>
      <c r="H8" s="32"/>
      <c r="I8" s="32"/>
      <c r="J8" s="33"/>
      <c r="K8" s="33"/>
      <c r="L8" s="17"/>
      <c r="M8" s="3"/>
    </row>
    <row r="9" spans="1:17" ht="18" customHeight="1">
      <c r="A9" s="483" t="s">
        <v>4</v>
      </c>
      <c r="B9" s="483"/>
      <c r="C9" s="483"/>
      <c r="D9" s="483"/>
      <c r="E9" s="483"/>
      <c r="F9" s="483"/>
      <c r="G9" s="483"/>
      <c r="H9" s="483"/>
      <c r="I9" s="483"/>
      <c r="J9" s="483"/>
      <c r="K9" s="483"/>
      <c r="L9" s="483"/>
      <c r="M9" s="3"/>
    </row>
    <row r="10" spans="1:17" ht="18.75" customHeight="1">
      <c r="A10" s="485" t="s">
        <v>5</v>
      </c>
      <c r="B10" s="486"/>
      <c r="C10" s="486"/>
      <c r="D10" s="486"/>
      <c r="E10" s="486"/>
      <c r="F10" s="486"/>
      <c r="G10" s="486"/>
      <c r="H10" s="486"/>
      <c r="I10" s="486"/>
      <c r="J10" s="486"/>
      <c r="K10" s="486"/>
      <c r="L10" s="486"/>
      <c r="M10" s="3"/>
    </row>
    <row r="11" spans="1:17" ht="7.5" customHeight="1">
      <c r="A11" s="34"/>
      <c r="B11" s="36"/>
      <c r="C11" s="36"/>
      <c r="D11" s="36"/>
      <c r="E11" s="36"/>
      <c r="F11" s="36"/>
      <c r="G11" s="36"/>
      <c r="H11" s="36"/>
      <c r="I11" s="36"/>
      <c r="J11" s="36"/>
      <c r="K11" s="36"/>
      <c r="L11" s="36"/>
      <c r="M11" s="3"/>
    </row>
    <row r="12" spans="1:17" ht="14.25" customHeight="1">
      <c r="A12" s="34"/>
      <c r="B12" s="36"/>
      <c r="C12" s="36"/>
      <c r="D12" s="36"/>
      <c r="E12" s="36"/>
      <c r="F12" s="36"/>
      <c r="G12" s="487" t="s">
        <v>6</v>
      </c>
      <c r="H12" s="487"/>
      <c r="I12" s="487"/>
      <c r="J12" s="487"/>
      <c r="K12" s="487"/>
      <c r="L12" s="36"/>
      <c r="M12" s="3"/>
    </row>
    <row r="13" spans="1:17" ht="16.5" customHeight="1">
      <c r="A13" s="488" t="s">
        <v>7</v>
      </c>
      <c r="B13" s="488"/>
      <c r="C13" s="488"/>
      <c r="D13" s="488"/>
      <c r="E13" s="488"/>
      <c r="F13" s="488"/>
      <c r="G13" s="488"/>
      <c r="H13" s="488"/>
      <c r="I13" s="488"/>
      <c r="J13" s="488"/>
      <c r="K13" s="488"/>
      <c r="L13" s="488"/>
      <c r="M13" s="3"/>
      <c r="P13" s="29" t="s">
        <v>8</v>
      </c>
    </row>
    <row r="14" spans="1:17" ht="15.75" customHeight="1">
      <c r="G14" s="489" t="s">
        <v>9</v>
      </c>
      <c r="H14" s="489"/>
      <c r="I14" s="489"/>
      <c r="J14" s="489"/>
      <c r="K14" s="489"/>
      <c r="M14" s="3"/>
    </row>
    <row r="15" spans="1:17" ht="12" customHeight="1">
      <c r="G15" s="490" t="s">
        <v>10</v>
      </c>
      <c r="H15" s="490"/>
      <c r="I15" s="490"/>
      <c r="J15" s="490"/>
      <c r="K15" s="490"/>
    </row>
    <row r="16" spans="1:17" ht="12" customHeight="1">
      <c r="B16" s="488" t="s">
        <v>11</v>
      </c>
      <c r="C16" s="488"/>
      <c r="D16" s="488"/>
      <c r="E16" s="488"/>
      <c r="F16" s="488"/>
      <c r="G16" s="488"/>
      <c r="H16" s="488"/>
      <c r="I16" s="488"/>
      <c r="J16" s="488"/>
      <c r="K16" s="488"/>
      <c r="L16" s="488"/>
    </row>
    <row r="17" spans="1:13" ht="12" customHeight="1"/>
    <row r="18" spans="1:13" ht="12.75" customHeight="1">
      <c r="G18" s="489" t="s">
        <v>495</v>
      </c>
      <c r="H18" s="489"/>
      <c r="I18" s="489"/>
      <c r="J18" s="489"/>
      <c r="K18" s="489"/>
    </row>
    <row r="19" spans="1:13" ht="11.25" customHeight="1">
      <c r="G19" s="486" t="s">
        <v>12</v>
      </c>
      <c r="H19" s="486"/>
      <c r="I19" s="486"/>
      <c r="J19" s="486"/>
      <c r="K19" s="486"/>
    </row>
    <row r="20" spans="1:13" ht="11.25" customHeight="1">
      <c r="G20" s="36"/>
      <c r="H20" s="36"/>
      <c r="I20" s="36"/>
      <c r="J20" s="36"/>
      <c r="K20" s="36"/>
    </row>
    <row r="21" spans="1:13">
      <c r="E21" s="491" t="s">
        <v>235</v>
      </c>
      <c r="F21" s="491"/>
      <c r="G21" s="491"/>
      <c r="H21" s="491"/>
      <c r="I21" s="491"/>
      <c r="J21" s="491"/>
      <c r="K21" s="491"/>
    </row>
    <row r="22" spans="1:13" ht="12" customHeight="1">
      <c r="A22" s="492" t="s">
        <v>13</v>
      </c>
      <c r="B22" s="492"/>
      <c r="C22" s="492"/>
      <c r="D22" s="492"/>
      <c r="E22" s="492"/>
      <c r="F22" s="492"/>
      <c r="G22" s="492"/>
      <c r="H22" s="492"/>
      <c r="I22" s="492"/>
      <c r="J22" s="492"/>
      <c r="K22" s="492"/>
      <c r="L22" s="492"/>
      <c r="M22" s="37"/>
    </row>
    <row r="23" spans="1:13" ht="12" customHeight="1">
      <c r="F23" s="29"/>
      <c r="J23" s="8"/>
      <c r="K23" s="17"/>
      <c r="L23" s="9" t="s">
        <v>14</v>
      </c>
      <c r="M23" s="37"/>
    </row>
    <row r="24" spans="1:13" ht="11.25" customHeight="1">
      <c r="F24" s="29"/>
      <c r="J24" s="38" t="s">
        <v>15</v>
      </c>
      <c r="K24" s="26"/>
      <c r="L24" s="39"/>
      <c r="M24" s="37"/>
    </row>
    <row r="25" spans="1:13" ht="12" customHeight="1">
      <c r="E25" s="36"/>
      <c r="F25" s="40"/>
      <c r="I25" s="41"/>
      <c r="J25" s="41"/>
      <c r="K25" s="42" t="s">
        <v>16</v>
      </c>
      <c r="L25" s="39"/>
      <c r="M25" s="37"/>
    </row>
    <row r="26" spans="1:13" ht="43.5" customHeight="1">
      <c r="A26" s="493" t="s">
        <v>234</v>
      </c>
      <c r="B26" s="493"/>
      <c r="C26" s="493"/>
      <c r="D26" s="493"/>
      <c r="E26" s="493"/>
      <c r="F26" s="493"/>
      <c r="G26" s="493"/>
      <c r="H26" s="493"/>
      <c r="I26" s="493"/>
      <c r="K26" s="42" t="s">
        <v>17</v>
      </c>
      <c r="L26" s="43" t="s">
        <v>18</v>
      </c>
      <c r="M26" s="37"/>
    </row>
    <row r="27" spans="1:13" ht="12" customHeight="1">
      <c r="A27" s="493" t="s">
        <v>233</v>
      </c>
      <c r="B27" s="493"/>
      <c r="C27" s="493"/>
      <c r="D27" s="493"/>
      <c r="E27" s="493"/>
      <c r="F27" s="493"/>
      <c r="G27" s="493"/>
      <c r="H27" s="493"/>
      <c r="I27" s="493"/>
      <c r="J27" s="50" t="s">
        <v>19</v>
      </c>
      <c r="K27" s="45" t="s">
        <v>31</v>
      </c>
      <c r="L27" s="39"/>
      <c r="M27" s="37"/>
    </row>
    <row r="28" spans="1:13" ht="12.75" customHeight="1">
      <c r="F28" s="29"/>
      <c r="G28" s="46" t="s">
        <v>20</v>
      </c>
      <c r="H28" s="144" t="s">
        <v>241</v>
      </c>
      <c r="I28" s="145"/>
      <c r="J28" s="49"/>
      <c r="K28" s="39"/>
      <c r="L28" s="39"/>
      <c r="M28" s="37"/>
    </row>
    <row r="29" spans="1:13" ht="13.5" customHeight="1">
      <c r="F29" s="29"/>
      <c r="G29" s="484" t="s">
        <v>21</v>
      </c>
      <c r="H29" s="484"/>
      <c r="I29" s="51" t="s">
        <v>231</v>
      </c>
      <c r="J29" s="52" t="s">
        <v>230</v>
      </c>
      <c r="K29" s="53" t="s">
        <v>229</v>
      </c>
      <c r="L29" s="53" t="s">
        <v>229</v>
      </c>
      <c r="M29" s="37"/>
    </row>
    <row r="30" spans="1:13" ht="14.25" customHeight="1">
      <c r="A30" s="54" t="s">
        <v>240</v>
      </c>
      <c r="B30" s="54"/>
      <c r="C30" s="54"/>
      <c r="D30" s="54"/>
      <c r="E30" s="54"/>
      <c r="F30" s="55"/>
      <c r="G30" s="56"/>
      <c r="I30" s="56"/>
      <c r="J30" s="56"/>
      <c r="K30" s="56"/>
      <c r="L30" s="57" t="s">
        <v>22</v>
      </c>
      <c r="M30" s="58"/>
    </row>
    <row r="31" spans="1:13" ht="24" customHeight="1">
      <c r="A31" s="499" t="s">
        <v>23</v>
      </c>
      <c r="B31" s="500"/>
      <c r="C31" s="500"/>
      <c r="D31" s="500"/>
      <c r="E31" s="500"/>
      <c r="F31" s="500"/>
      <c r="G31" s="503" t="s">
        <v>24</v>
      </c>
      <c r="H31" s="505" t="s">
        <v>25</v>
      </c>
      <c r="I31" s="507" t="s">
        <v>26</v>
      </c>
      <c r="J31" s="508"/>
      <c r="K31" s="509" t="s">
        <v>27</v>
      </c>
      <c r="L31" s="511" t="s">
        <v>28</v>
      </c>
      <c r="M31" s="58"/>
    </row>
    <row r="32" spans="1:13" ht="46.5" customHeight="1">
      <c r="A32" s="501"/>
      <c r="B32" s="502"/>
      <c r="C32" s="502"/>
      <c r="D32" s="502"/>
      <c r="E32" s="502"/>
      <c r="F32" s="502"/>
      <c r="G32" s="504"/>
      <c r="H32" s="506"/>
      <c r="I32" s="59" t="s">
        <v>29</v>
      </c>
      <c r="J32" s="60" t="s">
        <v>30</v>
      </c>
      <c r="K32" s="510"/>
      <c r="L32" s="512"/>
    </row>
    <row r="33" spans="1:18" ht="11.25" customHeight="1">
      <c r="A33" s="494" t="s">
        <v>31</v>
      </c>
      <c r="B33" s="495"/>
      <c r="C33" s="495"/>
      <c r="D33" s="495"/>
      <c r="E33" s="495"/>
      <c r="F33" s="496"/>
      <c r="G33" s="10">
        <v>2</v>
      </c>
      <c r="H33" s="11">
        <v>3</v>
      </c>
      <c r="I33" s="12" t="s">
        <v>32</v>
      </c>
      <c r="J33" s="13" t="s">
        <v>33</v>
      </c>
      <c r="K33" s="14">
        <v>6</v>
      </c>
      <c r="L33" s="14">
        <v>7</v>
      </c>
    </row>
    <row r="34" spans="1:18" s="67" customFormat="1" ht="14.25" customHeight="1">
      <c r="A34" s="61">
        <v>2</v>
      </c>
      <c r="B34" s="61"/>
      <c r="C34" s="62"/>
      <c r="D34" s="63"/>
      <c r="E34" s="61"/>
      <c r="F34" s="64"/>
      <c r="G34" s="63" t="s">
        <v>34</v>
      </c>
      <c r="H34" s="10">
        <v>1</v>
      </c>
      <c r="I34" s="65">
        <f>SUM(I35+I46+I66+I87+I94+I114+I140+I159+I169)</f>
        <v>377400</v>
      </c>
      <c r="J34" s="65">
        <f>SUM(J35+J46+J66+J87+J94+J114+J140+J159+J169)</f>
        <v>377400</v>
      </c>
      <c r="K34" s="66">
        <f>SUM(K35+K46+K66+K87+K94+K114+K140+K159+K169)</f>
        <v>375673.4</v>
      </c>
      <c r="L34" s="65">
        <f>SUM(L35+L46+L66+L87+L94+L114+L140+L159+L169)</f>
        <v>375673.4</v>
      </c>
    </row>
    <row r="35" spans="1:18" ht="16.5" customHeight="1">
      <c r="A35" s="61">
        <v>2</v>
      </c>
      <c r="B35" s="68">
        <v>1</v>
      </c>
      <c r="C35" s="69"/>
      <c r="D35" s="70"/>
      <c r="E35" s="71"/>
      <c r="F35" s="72"/>
      <c r="G35" s="73" t="s">
        <v>35</v>
      </c>
      <c r="H35" s="10">
        <v>2</v>
      </c>
      <c r="I35" s="65">
        <f>SUM(I36+I42)</f>
        <v>339070</v>
      </c>
      <c r="J35" s="65">
        <f>SUM(J36+J42)</f>
        <v>339070</v>
      </c>
      <c r="K35" s="74">
        <f>SUM(K36+K42)</f>
        <v>339070</v>
      </c>
      <c r="L35" s="75">
        <f>SUM(L36+L42)</f>
        <v>339070</v>
      </c>
      <c r="M35"/>
    </row>
    <row r="36" spans="1:18" ht="14.25" customHeight="1">
      <c r="A36" s="76">
        <v>2</v>
      </c>
      <c r="B36" s="76">
        <v>1</v>
      </c>
      <c r="C36" s="77">
        <v>1</v>
      </c>
      <c r="D36" s="78"/>
      <c r="E36" s="76"/>
      <c r="F36" s="79"/>
      <c r="G36" s="78" t="s">
        <v>36</v>
      </c>
      <c r="H36" s="10">
        <v>3</v>
      </c>
      <c r="I36" s="65">
        <f>SUM(I37)</f>
        <v>333890</v>
      </c>
      <c r="J36" s="65">
        <f>SUM(J37)</f>
        <v>333890</v>
      </c>
      <c r="K36" s="66">
        <f>SUM(K37)</f>
        <v>333890</v>
      </c>
      <c r="L36" s="65">
        <f>SUM(L37)</f>
        <v>333890</v>
      </c>
      <c r="M36"/>
    </row>
    <row r="37" spans="1:18" ht="13.5" customHeight="1">
      <c r="A37" s="80">
        <v>2</v>
      </c>
      <c r="B37" s="76">
        <v>1</v>
      </c>
      <c r="C37" s="77">
        <v>1</v>
      </c>
      <c r="D37" s="78">
        <v>1</v>
      </c>
      <c r="E37" s="76"/>
      <c r="F37" s="79"/>
      <c r="G37" s="78" t="s">
        <v>36</v>
      </c>
      <c r="H37" s="10">
        <v>4</v>
      </c>
      <c r="I37" s="65">
        <f>SUM(I38+I40)</f>
        <v>333890</v>
      </c>
      <c r="J37" s="65">
        <f>SUM(J38+J40)</f>
        <v>333890</v>
      </c>
      <c r="K37" s="65">
        <f>SUM(K38+K40)</f>
        <v>333890</v>
      </c>
      <c r="L37" s="65">
        <f>SUM(L38+L40)</f>
        <v>333890</v>
      </c>
      <c r="M37"/>
      <c r="Q37" s="15"/>
    </row>
    <row r="38" spans="1:18" ht="14.25" customHeight="1">
      <c r="A38" s="80">
        <v>2</v>
      </c>
      <c r="B38" s="76">
        <v>1</v>
      </c>
      <c r="C38" s="77">
        <v>1</v>
      </c>
      <c r="D38" s="78">
        <v>1</v>
      </c>
      <c r="E38" s="76">
        <v>1</v>
      </c>
      <c r="F38" s="79"/>
      <c r="G38" s="78" t="s">
        <v>37</v>
      </c>
      <c r="H38" s="10">
        <v>5</v>
      </c>
      <c r="I38" s="66">
        <f>SUM(I39)</f>
        <v>333890</v>
      </c>
      <c r="J38" s="66">
        <f>SUM(J39)</f>
        <v>333890</v>
      </c>
      <c r="K38" s="66">
        <f>SUM(K39)</f>
        <v>333890</v>
      </c>
      <c r="L38" s="66">
        <f>SUM(L39)</f>
        <v>333890</v>
      </c>
      <c r="M38"/>
      <c r="Q38" s="15"/>
    </row>
    <row r="39" spans="1:18" ht="14.25" customHeight="1">
      <c r="A39" s="80">
        <v>2</v>
      </c>
      <c r="B39" s="76">
        <v>1</v>
      </c>
      <c r="C39" s="77">
        <v>1</v>
      </c>
      <c r="D39" s="78">
        <v>1</v>
      </c>
      <c r="E39" s="76">
        <v>1</v>
      </c>
      <c r="F39" s="79">
        <v>1</v>
      </c>
      <c r="G39" s="78" t="s">
        <v>37</v>
      </c>
      <c r="H39" s="10">
        <v>6</v>
      </c>
      <c r="I39" s="81">
        <v>333890</v>
      </c>
      <c r="J39" s="82">
        <v>333890</v>
      </c>
      <c r="K39" s="82">
        <v>333890</v>
      </c>
      <c r="L39" s="82">
        <v>333890</v>
      </c>
      <c r="M39"/>
      <c r="Q39" s="15"/>
    </row>
    <row r="40" spans="1:18" ht="12.75" hidden="1" customHeight="1">
      <c r="A40" s="80">
        <v>2</v>
      </c>
      <c r="B40" s="76">
        <v>1</v>
      </c>
      <c r="C40" s="77">
        <v>1</v>
      </c>
      <c r="D40" s="78">
        <v>1</v>
      </c>
      <c r="E40" s="76">
        <v>2</v>
      </c>
      <c r="F40" s="79"/>
      <c r="G40" s="78" t="s">
        <v>38</v>
      </c>
      <c r="H40" s="10">
        <v>7</v>
      </c>
      <c r="I40" s="66">
        <f>I41</f>
        <v>0</v>
      </c>
      <c r="J40" s="66">
        <f>J41</f>
        <v>0</v>
      </c>
      <c r="K40" s="66">
        <f>K41</f>
        <v>0</v>
      </c>
      <c r="L40" s="66">
        <f>L41</f>
        <v>0</v>
      </c>
      <c r="M40"/>
      <c r="Q40" s="15"/>
    </row>
    <row r="41" spans="1:18" ht="12.75" hidden="1" customHeight="1">
      <c r="A41" s="80">
        <v>2</v>
      </c>
      <c r="B41" s="76">
        <v>1</v>
      </c>
      <c r="C41" s="77">
        <v>1</v>
      </c>
      <c r="D41" s="78">
        <v>1</v>
      </c>
      <c r="E41" s="76">
        <v>2</v>
      </c>
      <c r="F41" s="79">
        <v>1</v>
      </c>
      <c r="G41" s="78" t="s">
        <v>38</v>
      </c>
      <c r="H41" s="10">
        <v>8</v>
      </c>
      <c r="I41" s="82">
        <v>0</v>
      </c>
      <c r="J41" s="83">
        <v>0</v>
      </c>
      <c r="K41" s="82">
        <v>0</v>
      </c>
      <c r="L41" s="83">
        <v>0</v>
      </c>
      <c r="M41"/>
      <c r="Q41" s="15"/>
    </row>
    <row r="42" spans="1:18" ht="13.5" customHeight="1">
      <c r="A42" s="80">
        <v>2</v>
      </c>
      <c r="B42" s="76">
        <v>1</v>
      </c>
      <c r="C42" s="77">
        <v>2</v>
      </c>
      <c r="D42" s="78"/>
      <c r="E42" s="76"/>
      <c r="F42" s="79"/>
      <c r="G42" s="78" t="s">
        <v>39</v>
      </c>
      <c r="H42" s="10">
        <v>9</v>
      </c>
      <c r="I42" s="66">
        <f t="shared" ref="I42:L44" si="0">I43</f>
        <v>5180</v>
      </c>
      <c r="J42" s="65">
        <f t="shared" si="0"/>
        <v>5180</v>
      </c>
      <c r="K42" s="66">
        <f t="shared" si="0"/>
        <v>5180</v>
      </c>
      <c r="L42" s="65">
        <f t="shared" si="0"/>
        <v>5180</v>
      </c>
      <c r="M42"/>
      <c r="Q42" s="15"/>
    </row>
    <row r="43" spans="1:18">
      <c r="A43" s="80">
        <v>2</v>
      </c>
      <c r="B43" s="76">
        <v>1</v>
      </c>
      <c r="C43" s="77">
        <v>2</v>
      </c>
      <c r="D43" s="78">
        <v>1</v>
      </c>
      <c r="E43" s="76"/>
      <c r="F43" s="79"/>
      <c r="G43" s="78" t="s">
        <v>39</v>
      </c>
      <c r="H43" s="10">
        <v>10</v>
      </c>
      <c r="I43" s="66">
        <f t="shared" si="0"/>
        <v>5180</v>
      </c>
      <c r="J43" s="65">
        <f t="shared" si="0"/>
        <v>5180</v>
      </c>
      <c r="K43" s="65">
        <f t="shared" si="0"/>
        <v>5180</v>
      </c>
      <c r="L43" s="65">
        <f t="shared" si="0"/>
        <v>5180</v>
      </c>
    </row>
    <row r="44" spans="1:18" ht="13.5" customHeight="1">
      <c r="A44" s="80">
        <v>2</v>
      </c>
      <c r="B44" s="76">
        <v>1</v>
      </c>
      <c r="C44" s="77">
        <v>2</v>
      </c>
      <c r="D44" s="78">
        <v>1</v>
      </c>
      <c r="E44" s="76">
        <v>1</v>
      </c>
      <c r="F44" s="79"/>
      <c r="G44" s="78" t="s">
        <v>39</v>
      </c>
      <c r="H44" s="10">
        <v>11</v>
      </c>
      <c r="I44" s="65">
        <f t="shared" si="0"/>
        <v>5180</v>
      </c>
      <c r="J44" s="65">
        <f t="shared" si="0"/>
        <v>5180</v>
      </c>
      <c r="K44" s="65">
        <f t="shared" si="0"/>
        <v>5180</v>
      </c>
      <c r="L44" s="65">
        <f t="shared" si="0"/>
        <v>5180</v>
      </c>
      <c r="M44"/>
      <c r="Q44" s="15"/>
    </row>
    <row r="45" spans="1:18" ht="14.25" customHeight="1">
      <c r="A45" s="80">
        <v>2</v>
      </c>
      <c r="B45" s="76">
        <v>1</v>
      </c>
      <c r="C45" s="77">
        <v>2</v>
      </c>
      <c r="D45" s="78">
        <v>1</v>
      </c>
      <c r="E45" s="76">
        <v>1</v>
      </c>
      <c r="F45" s="79">
        <v>1</v>
      </c>
      <c r="G45" s="78" t="s">
        <v>39</v>
      </c>
      <c r="H45" s="10">
        <v>12</v>
      </c>
      <c r="I45" s="83">
        <v>5180</v>
      </c>
      <c r="J45" s="82">
        <v>5180</v>
      </c>
      <c r="K45" s="82">
        <v>5180</v>
      </c>
      <c r="L45" s="82">
        <v>5180</v>
      </c>
      <c r="M45"/>
      <c r="Q45" s="15"/>
    </row>
    <row r="46" spans="1:18" ht="26.25" customHeight="1">
      <c r="A46" s="84">
        <v>2</v>
      </c>
      <c r="B46" s="85">
        <v>2</v>
      </c>
      <c r="C46" s="69"/>
      <c r="D46" s="70"/>
      <c r="E46" s="71"/>
      <c r="F46" s="72"/>
      <c r="G46" s="73" t="s">
        <v>40</v>
      </c>
      <c r="H46" s="10">
        <v>13</v>
      </c>
      <c r="I46" s="86">
        <f t="shared" ref="I46:L48" si="1">I47</f>
        <v>32490</v>
      </c>
      <c r="J46" s="87">
        <f t="shared" si="1"/>
        <v>32490</v>
      </c>
      <c r="K46" s="86">
        <f t="shared" si="1"/>
        <v>30763.399999999998</v>
      </c>
      <c r="L46" s="86">
        <f t="shared" si="1"/>
        <v>30763.399999999998</v>
      </c>
      <c r="M46"/>
    </row>
    <row r="47" spans="1:18" ht="27" customHeight="1">
      <c r="A47" s="80">
        <v>2</v>
      </c>
      <c r="B47" s="76">
        <v>2</v>
      </c>
      <c r="C47" s="77">
        <v>1</v>
      </c>
      <c r="D47" s="78"/>
      <c r="E47" s="76"/>
      <c r="F47" s="79"/>
      <c r="G47" s="70" t="s">
        <v>40</v>
      </c>
      <c r="H47" s="10">
        <v>14</v>
      </c>
      <c r="I47" s="65">
        <f t="shared" si="1"/>
        <v>32490</v>
      </c>
      <c r="J47" s="66">
        <f t="shared" si="1"/>
        <v>32490</v>
      </c>
      <c r="K47" s="65">
        <f t="shared" si="1"/>
        <v>30763.399999999998</v>
      </c>
      <c r="L47" s="66">
        <f t="shared" si="1"/>
        <v>30763.399999999998</v>
      </c>
      <c r="M47"/>
      <c r="R47" s="15"/>
    </row>
    <row r="48" spans="1:18" ht="15.75" customHeight="1">
      <c r="A48" s="80">
        <v>2</v>
      </c>
      <c r="B48" s="76">
        <v>2</v>
      </c>
      <c r="C48" s="77">
        <v>1</v>
      </c>
      <c r="D48" s="78">
        <v>1</v>
      </c>
      <c r="E48" s="76"/>
      <c r="F48" s="79"/>
      <c r="G48" s="70" t="s">
        <v>40</v>
      </c>
      <c r="H48" s="10">
        <v>15</v>
      </c>
      <c r="I48" s="65">
        <f t="shared" si="1"/>
        <v>32490</v>
      </c>
      <c r="J48" s="66">
        <f t="shared" si="1"/>
        <v>32490</v>
      </c>
      <c r="K48" s="75">
        <f t="shared" si="1"/>
        <v>30763.399999999998</v>
      </c>
      <c r="L48" s="75">
        <f t="shared" si="1"/>
        <v>30763.399999999998</v>
      </c>
      <c r="M48"/>
      <c r="Q48" s="15"/>
    </row>
    <row r="49" spans="1:17" ht="24.75" customHeight="1">
      <c r="A49" s="88">
        <v>2</v>
      </c>
      <c r="B49" s="89">
        <v>2</v>
      </c>
      <c r="C49" s="90">
        <v>1</v>
      </c>
      <c r="D49" s="91">
        <v>1</v>
      </c>
      <c r="E49" s="89">
        <v>1</v>
      </c>
      <c r="F49" s="92"/>
      <c r="G49" s="70" t="s">
        <v>40</v>
      </c>
      <c r="H49" s="10">
        <v>16</v>
      </c>
      <c r="I49" s="93">
        <f>SUM(I50:I65)</f>
        <v>32490</v>
      </c>
      <c r="J49" s="93">
        <f>SUM(J50:J65)</f>
        <v>32490</v>
      </c>
      <c r="K49" s="94">
        <f>SUM(K50:K65)</f>
        <v>30763.399999999998</v>
      </c>
      <c r="L49" s="94">
        <f>SUM(L50:L65)</f>
        <v>30763.399999999998</v>
      </c>
      <c r="M49"/>
      <c r="Q49" s="15"/>
    </row>
    <row r="50" spans="1:17" ht="15.75" hidden="1" customHeight="1">
      <c r="A50" s="80">
        <v>2</v>
      </c>
      <c r="B50" s="76">
        <v>2</v>
      </c>
      <c r="C50" s="77">
        <v>1</v>
      </c>
      <c r="D50" s="78">
        <v>1</v>
      </c>
      <c r="E50" s="76">
        <v>1</v>
      </c>
      <c r="F50" s="95">
        <v>1</v>
      </c>
      <c r="G50" s="78" t="s">
        <v>41</v>
      </c>
      <c r="H50" s="10">
        <v>17</v>
      </c>
      <c r="I50" s="82">
        <v>0</v>
      </c>
      <c r="J50" s="82">
        <v>0</v>
      </c>
      <c r="K50" s="82">
        <v>0</v>
      </c>
      <c r="L50" s="82">
        <v>0</v>
      </c>
      <c r="M50"/>
      <c r="Q50" s="15"/>
    </row>
    <row r="51" spans="1:17" ht="26.25" customHeight="1">
      <c r="A51" s="80">
        <v>2</v>
      </c>
      <c r="B51" s="76">
        <v>2</v>
      </c>
      <c r="C51" s="77">
        <v>1</v>
      </c>
      <c r="D51" s="78">
        <v>1</v>
      </c>
      <c r="E51" s="76">
        <v>1</v>
      </c>
      <c r="F51" s="79">
        <v>2</v>
      </c>
      <c r="G51" s="78" t="s">
        <v>42</v>
      </c>
      <c r="H51" s="10">
        <v>18</v>
      </c>
      <c r="I51" s="82">
        <v>311</v>
      </c>
      <c r="J51" s="82">
        <v>311</v>
      </c>
      <c r="K51" s="82">
        <v>310.82</v>
      </c>
      <c r="L51" s="82">
        <v>310.82</v>
      </c>
      <c r="M51"/>
      <c r="Q51" s="15"/>
    </row>
    <row r="52" spans="1:17" ht="26.25" customHeight="1">
      <c r="A52" s="80">
        <v>2</v>
      </c>
      <c r="B52" s="76">
        <v>2</v>
      </c>
      <c r="C52" s="77">
        <v>1</v>
      </c>
      <c r="D52" s="78">
        <v>1</v>
      </c>
      <c r="E52" s="76">
        <v>1</v>
      </c>
      <c r="F52" s="79">
        <v>5</v>
      </c>
      <c r="G52" s="78" t="s">
        <v>43</v>
      </c>
      <c r="H52" s="10">
        <v>19</v>
      </c>
      <c r="I52" s="82">
        <v>1700</v>
      </c>
      <c r="J52" s="82">
        <v>1700</v>
      </c>
      <c r="K52" s="82">
        <v>1700</v>
      </c>
      <c r="L52" s="82">
        <v>1700</v>
      </c>
      <c r="M52"/>
      <c r="Q52" s="15"/>
    </row>
    <row r="53" spans="1:17" ht="27" hidden="1" customHeight="1">
      <c r="A53" s="80">
        <v>2</v>
      </c>
      <c r="B53" s="76">
        <v>2</v>
      </c>
      <c r="C53" s="77">
        <v>1</v>
      </c>
      <c r="D53" s="78">
        <v>1</v>
      </c>
      <c r="E53" s="76">
        <v>1</v>
      </c>
      <c r="F53" s="79">
        <v>6</v>
      </c>
      <c r="G53" s="78" t="s">
        <v>44</v>
      </c>
      <c r="H53" s="10">
        <v>20</v>
      </c>
      <c r="I53" s="82">
        <v>0</v>
      </c>
      <c r="J53" s="82">
        <v>0</v>
      </c>
      <c r="K53" s="82">
        <v>0</v>
      </c>
      <c r="L53" s="82">
        <v>0</v>
      </c>
      <c r="M53"/>
      <c r="Q53" s="15"/>
    </row>
    <row r="54" spans="1:17" ht="26.25" hidden="1" customHeight="1">
      <c r="A54" s="96">
        <v>2</v>
      </c>
      <c r="B54" s="71">
        <v>2</v>
      </c>
      <c r="C54" s="69">
        <v>1</v>
      </c>
      <c r="D54" s="70">
        <v>1</v>
      </c>
      <c r="E54" s="71">
        <v>1</v>
      </c>
      <c r="F54" s="72">
        <v>7</v>
      </c>
      <c r="G54" s="70" t="s">
        <v>45</v>
      </c>
      <c r="H54" s="10">
        <v>21</v>
      </c>
      <c r="I54" s="82">
        <v>0</v>
      </c>
      <c r="J54" s="82">
        <v>0</v>
      </c>
      <c r="K54" s="82">
        <v>0</v>
      </c>
      <c r="L54" s="82">
        <v>0</v>
      </c>
      <c r="M54"/>
      <c r="Q54" s="15"/>
    </row>
    <row r="55" spans="1:17" ht="12" customHeight="1">
      <c r="A55" s="80">
        <v>2</v>
      </c>
      <c r="B55" s="76">
        <v>2</v>
      </c>
      <c r="C55" s="77">
        <v>1</v>
      </c>
      <c r="D55" s="78">
        <v>1</v>
      </c>
      <c r="E55" s="76">
        <v>1</v>
      </c>
      <c r="F55" s="79">
        <v>11</v>
      </c>
      <c r="G55" s="78" t="s">
        <v>46</v>
      </c>
      <c r="H55" s="10">
        <v>22</v>
      </c>
      <c r="I55" s="83">
        <v>684</v>
      </c>
      <c r="J55" s="82">
        <v>684</v>
      </c>
      <c r="K55" s="82">
        <v>683.43</v>
      </c>
      <c r="L55" s="82">
        <v>683.43</v>
      </c>
      <c r="M55"/>
      <c r="Q55" s="15"/>
    </row>
    <row r="56" spans="1:17" ht="15.75" hidden="1" customHeight="1">
      <c r="A56" s="88">
        <v>2</v>
      </c>
      <c r="B56" s="97">
        <v>2</v>
      </c>
      <c r="C56" s="98">
        <v>1</v>
      </c>
      <c r="D56" s="98">
        <v>1</v>
      </c>
      <c r="E56" s="98">
        <v>1</v>
      </c>
      <c r="F56" s="99">
        <v>12</v>
      </c>
      <c r="G56" s="100" t="s">
        <v>47</v>
      </c>
      <c r="H56" s="10">
        <v>23</v>
      </c>
      <c r="I56" s="101">
        <v>0</v>
      </c>
      <c r="J56" s="82">
        <v>0</v>
      </c>
      <c r="K56" s="82">
        <v>0</v>
      </c>
      <c r="L56" s="82">
        <v>0</v>
      </c>
      <c r="M56"/>
      <c r="Q56" s="15"/>
    </row>
    <row r="57" spans="1:17" ht="25.5" hidden="1" customHeight="1">
      <c r="A57" s="80">
        <v>2</v>
      </c>
      <c r="B57" s="76">
        <v>2</v>
      </c>
      <c r="C57" s="77">
        <v>1</v>
      </c>
      <c r="D57" s="77">
        <v>1</v>
      </c>
      <c r="E57" s="77">
        <v>1</v>
      </c>
      <c r="F57" s="79">
        <v>14</v>
      </c>
      <c r="G57" s="102" t="s">
        <v>48</v>
      </c>
      <c r="H57" s="10">
        <v>24</v>
      </c>
      <c r="I57" s="83">
        <v>0</v>
      </c>
      <c r="J57" s="83">
        <v>0</v>
      </c>
      <c r="K57" s="83">
        <v>0</v>
      </c>
      <c r="L57" s="83">
        <v>0</v>
      </c>
      <c r="M57"/>
      <c r="Q57" s="15"/>
    </row>
    <row r="58" spans="1:17" ht="27.75" customHeight="1">
      <c r="A58" s="80">
        <v>2</v>
      </c>
      <c r="B58" s="76">
        <v>2</v>
      </c>
      <c r="C58" s="77">
        <v>1</v>
      </c>
      <c r="D58" s="77">
        <v>1</v>
      </c>
      <c r="E58" s="77">
        <v>1</v>
      </c>
      <c r="F58" s="79">
        <v>15</v>
      </c>
      <c r="G58" s="78" t="s">
        <v>49</v>
      </c>
      <c r="H58" s="10">
        <v>25</v>
      </c>
      <c r="I58" s="83">
        <v>1464</v>
      </c>
      <c r="J58" s="82">
        <v>1464</v>
      </c>
      <c r="K58" s="82">
        <v>1463.49</v>
      </c>
      <c r="L58" s="82">
        <v>1463.49</v>
      </c>
      <c r="M58"/>
      <c r="Q58" s="15"/>
    </row>
    <row r="59" spans="1:17" ht="15.75" customHeight="1">
      <c r="A59" s="80">
        <v>2</v>
      </c>
      <c r="B59" s="76">
        <v>2</v>
      </c>
      <c r="C59" s="77">
        <v>1</v>
      </c>
      <c r="D59" s="77">
        <v>1</v>
      </c>
      <c r="E59" s="77">
        <v>1</v>
      </c>
      <c r="F59" s="79">
        <v>16</v>
      </c>
      <c r="G59" s="78" t="s">
        <v>50</v>
      </c>
      <c r="H59" s="10">
        <v>26</v>
      </c>
      <c r="I59" s="83">
        <v>1026</v>
      </c>
      <c r="J59" s="82">
        <v>1026</v>
      </c>
      <c r="K59" s="82">
        <v>1025.2</v>
      </c>
      <c r="L59" s="82">
        <v>1025.2</v>
      </c>
      <c r="M59"/>
      <c r="Q59" s="15"/>
    </row>
    <row r="60" spans="1:17" ht="27.75" hidden="1" customHeight="1">
      <c r="A60" s="80">
        <v>2</v>
      </c>
      <c r="B60" s="76">
        <v>2</v>
      </c>
      <c r="C60" s="77">
        <v>1</v>
      </c>
      <c r="D60" s="77">
        <v>1</v>
      </c>
      <c r="E60" s="77">
        <v>1</v>
      </c>
      <c r="F60" s="79">
        <v>17</v>
      </c>
      <c r="G60" s="78" t="s">
        <v>51</v>
      </c>
      <c r="H60" s="10">
        <v>27</v>
      </c>
      <c r="I60" s="83">
        <v>0</v>
      </c>
      <c r="J60" s="83">
        <v>0</v>
      </c>
      <c r="K60" s="83">
        <v>0</v>
      </c>
      <c r="L60" s="83">
        <v>0</v>
      </c>
      <c r="M60"/>
      <c r="Q60" s="15"/>
    </row>
    <row r="61" spans="1:17" ht="14.25" customHeight="1">
      <c r="A61" s="80">
        <v>2</v>
      </c>
      <c r="B61" s="76">
        <v>2</v>
      </c>
      <c r="C61" s="77">
        <v>1</v>
      </c>
      <c r="D61" s="77">
        <v>1</v>
      </c>
      <c r="E61" s="77">
        <v>1</v>
      </c>
      <c r="F61" s="79">
        <v>20</v>
      </c>
      <c r="G61" s="78" t="s">
        <v>52</v>
      </c>
      <c r="H61" s="10">
        <v>28</v>
      </c>
      <c r="I61" s="83">
        <v>19700</v>
      </c>
      <c r="J61" s="82">
        <v>19700</v>
      </c>
      <c r="K61" s="82">
        <v>17975.46</v>
      </c>
      <c r="L61" s="82">
        <v>17975.46</v>
      </c>
      <c r="M61"/>
      <c r="Q61" s="15"/>
    </row>
    <row r="62" spans="1:17" ht="27.75" customHeight="1">
      <c r="A62" s="80">
        <v>2</v>
      </c>
      <c r="B62" s="76">
        <v>2</v>
      </c>
      <c r="C62" s="77">
        <v>1</v>
      </c>
      <c r="D62" s="77">
        <v>1</v>
      </c>
      <c r="E62" s="77">
        <v>1</v>
      </c>
      <c r="F62" s="79">
        <v>21</v>
      </c>
      <c r="G62" s="78" t="s">
        <v>53</v>
      </c>
      <c r="H62" s="10">
        <v>29</v>
      </c>
      <c r="I62" s="83">
        <v>2500</v>
      </c>
      <c r="J62" s="82">
        <v>2500</v>
      </c>
      <c r="K62" s="82">
        <v>2500</v>
      </c>
      <c r="L62" s="82">
        <v>2500</v>
      </c>
      <c r="M62"/>
      <c r="Q62" s="15"/>
    </row>
    <row r="63" spans="1:17" ht="12" customHeight="1">
      <c r="A63" s="80">
        <v>2</v>
      </c>
      <c r="B63" s="76">
        <v>2</v>
      </c>
      <c r="C63" s="77">
        <v>1</v>
      </c>
      <c r="D63" s="77">
        <v>1</v>
      </c>
      <c r="E63" s="77">
        <v>1</v>
      </c>
      <c r="F63" s="79">
        <v>22</v>
      </c>
      <c r="G63" s="78" t="s">
        <v>54</v>
      </c>
      <c r="H63" s="10">
        <v>30</v>
      </c>
      <c r="I63" s="83">
        <v>300</v>
      </c>
      <c r="J63" s="82">
        <v>300</v>
      </c>
      <c r="K63" s="82">
        <v>300</v>
      </c>
      <c r="L63" s="82">
        <v>300</v>
      </c>
      <c r="M63"/>
      <c r="Q63" s="15"/>
    </row>
    <row r="64" spans="1:17" ht="12" hidden="1" customHeight="1">
      <c r="A64" s="80">
        <v>2</v>
      </c>
      <c r="B64" s="76">
        <v>2</v>
      </c>
      <c r="C64" s="77">
        <v>1</v>
      </c>
      <c r="D64" s="77">
        <v>1</v>
      </c>
      <c r="E64" s="77">
        <v>1</v>
      </c>
      <c r="F64" s="79">
        <v>23</v>
      </c>
      <c r="G64" s="78" t="s">
        <v>55</v>
      </c>
      <c r="H64" s="10">
        <v>31</v>
      </c>
      <c r="I64" s="83">
        <v>0</v>
      </c>
      <c r="J64" s="82">
        <v>0</v>
      </c>
      <c r="K64" s="82">
        <v>0</v>
      </c>
      <c r="L64" s="82">
        <v>0</v>
      </c>
      <c r="M64"/>
      <c r="Q64" s="15"/>
    </row>
    <row r="65" spans="1:18" ht="15" customHeight="1">
      <c r="A65" s="80">
        <v>2</v>
      </c>
      <c r="B65" s="76">
        <v>2</v>
      </c>
      <c r="C65" s="77">
        <v>1</v>
      </c>
      <c r="D65" s="77">
        <v>1</v>
      </c>
      <c r="E65" s="77">
        <v>1</v>
      </c>
      <c r="F65" s="79">
        <v>30</v>
      </c>
      <c r="G65" s="78" t="s">
        <v>56</v>
      </c>
      <c r="H65" s="10">
        <v>32</v>
      </c>
      <c r="I65" s="83">
        <v>4805</v>
      </c>
      <c r="J65" s="82">
        <v>4805</v>
      </c>
      <c r="K65" s="82">
        <v>4805</v>
      </c>
      <c r="L65" s="82">
        <v>4805</v>
      </c>
      <c r="M65"/>
      <c r="Q65" s="15"/>
    </row>
    <row r="66" spans="1:18" ht="14.25" hidden="1" customHeight="1">
      <c r="A66" s="103">
        <v>2</v>
      </c>
      <c r="B66" s="104">
        <v>3</v>
      </c>
      <c r="C66" s="68"/>
      <c r="D66" s="69"/>
      <c r="E66" s="69"/>
      <c r="F66" s="72"/>
      <c r="G66" s="105" t="s">
        <v>57</v>
      </c>
      <c r="H66" s="10">
        <v>33</v>
      </c>
      <c r="I66" s="86">
        <f>I67</f>
        <v>0</v>
      </c>
      <c r="J66" s="86">
        <f>J67</f>
        <v>0</v>
      </c>
      <c r="K66" s="86">
        <f>K67</f>
        <v>0</v>
      </c>
      <c r="L66" s="86">
        <f>L67</f>
        <v>0</v>
      </c>
      <c r="M66"/>
    </row>
    <row r="67" spans="1:18" ht="13.5" hidden="1" customHeight="1">
      <c r="A67" s="80">
        <v>2</v>
      </c>
      <c r="B67" s="76">
        <v>3</v>
      </c>
      <c r="C67" s="77">
        <v>1</v>
      </c>
      <c r="D67" s="77"/>
      <c r="E67" s="77"/>
      <c r="F67" s="79"/>
      <c r="G67" s="78" t="s">
        <v>58</v>
      </c>
      <c r="H67" s="10">
        <v>34</v>
      </c>
      <c r="I67" s="65">
        <f>SUM(I68+I73+I78)</f>
        <v>0</v>
      </c>
      <c r="J67" s="106">
        <f>SUM(J68+J73+J78)</f>
        <v>0</v>
      </c>
      <c r="K67" s="66">
        <f>SUM(K68+K73+K78)</f>
        <v>0</v>
      </c>
      <c r="L67" s="65">
        <f>SUM(L68+L73+L78)</f>
        <v>0</v>
      </c>
      <c r="M67"/>
      <c r="R67" s="15"/>
    </row>
    <row r="68" spans="1:18" ht="15" hidden="1" customHeight="1">
      <c r="A68" s="80">
        <v>2</v>
      </c>
      <c r="B68" s="76">
        <v>3</v>
      </c>
      <c r="C68" s="77">
        <v>1</v>
      </c>
      <c r="D68" s="77">
        <v>1</v>
      </c>
      <c r="E68" s="77"/>
      <c r="F68" s="79"/>
      <c r="G68" s="78" t="s">
        <v>59</v>
      </c>
      <c r="H68" s="10">
        <v>35</v>
      </c>
      <c r="I68" s="65">
        <f>I69</f>
        <v>0</v>
      </c>
      <c r="J68" s="106">
        <f>J69</f>
        <v>0</v>
      </c>
      <c r="K68" s="66">
        <f>K69</f>
        <v>0</v>
      </c>
      <c r="L68" s="65">
        <f>L69</f>
        <v>0</v>
      </c>
      <c r="M68"/>
      <c r="Q68" s="15"/>
    </row>
    <row r="69" spans="1:18" ht="13.5" hidden="1" customHeight="1">
      <c r="A69" s="80">
        <v>2</v>
      </c>
      <c r="B69" s="76">
        <v>3</v>
      </c>
      <c r="C69" s="77">
        <v>1</v>
      </c>
      <c r="D69" s="77">
        <v>1</v>
      </c>
      <c r="E69" s="77">
        <v>1</v>
      </c>
      <c r="F69" s="79"/>
      <c r="G69" s="78" t="s">
        <v>59</v>
      </c>
      <c r="H69" s="10">
        <v>36</v>
      </c>
      <c r="I69" s="65">
        <f>SUM(I70:I72)</f>
        <v>0</v>
      </c>
      <c r="J69" s="106">
        <f>SUM(J70:J72)</f>
        <v>0</v>
      </c>
      <c r="K69" s="66">
        <f>SUM(K70:K72)</f>
        <v>0</v>
      </c>
      <c r="L69" s="65">
        <f>SUM(L70:L72)</f>
        <v>0</v>
      </c>
      <c r="M69"/>
      <c r="Q69" s="15"/>
    </row>
    <row r="70" spans="1:18" s="107" customFormat="1" ht="25.5" hidden="1" customHeight="1">
      <c r="A70" s="80">
        <v>2</v>
      </c>
      <c r="B70" s="76">
        <v>3</v>
      </c>
      <c r="C70" s="77">
        <v>1</v>
      </c>
      <c r="D70" s="77">
        <v>1</v>
      </c>
      <c r="E70" s="77">
        <v>1</v>
      </c>
      <c r="F70" s="79">
        <v>1</v>
      </c>
      <c r="G70" s="78" t="s">
        <v>60</v>
      </c>
      <c r="H70" s="10">
        <v>37</v>
      </c>
      <c r="I70" s="83">
        <v>0</v>
      </c>
      <c r="J70" s="83">
        <v>0</v>
      </c>
      <c r="K70" s="83">
        <v>0</v>
      </c>
      <c r="L70" s="83">
        <v>0</v>
      </c>
      <c r="Q70" s="15"/>
      <c r="R70" s="29"/>
    </row>
    <row r="71" spans="1:18" ht="19.5" hidden="1" customHeight="1">
      <c r="A71" s="80">
        <v>2</v>
      </c>
      <c r="B71" s="71">
        <v>3</v>
      </c>
      <c r="C71" s="69">
        <v>1</v>
      </c>
      <c r="D71" s="69">
        <v>1</v>
      </c>
      <c r="E71" s="69">
        <v>1</v>
      </c>
      <c r="F71" s="72">
        <v>2</v>
      </c>
      <c r="G71" s="70" t="s">
        <v>61</v>
      </c>
      <c r="H71" s="10">
        <v>38</v>
      </c>
      <c r="I71" s="81">
        <v>0</v>
      </c>
      <c r="J71" s="81">
        <v>0</v>
      </c>
      <c r="K71" s="81">
        <v>0</v>
      </c>
      <c r="L71" s="81">
        <v>0</v>
      </c>
      <c r="M71"/>
      <c r="Q71" s="15"/>
    </row>
    <row r="72" spans="1:18" ht="16.5" hidden="1" customHeight="1">
      <c r="A72" s="76">
        <v>2</v>
      </c>
      <c r="B72" s="77">
        <v>3</v>
      </c>
      <c r="C72" s="77">
        <v>1</v>
      </c>
      <c r="D72" s="77">
        <v>1</v>
      </c>
      <c r="E72" s="77">
        <v>1</v>
      </c>
      <c r="F72" s="79">
        <v>3</v>
      </c>
      <c r="G72" s="78" t="s">
        <v>62</v>
      </c>
      <c r="H72" s="10">
        <v>39</v>
      </c>
      <c r="I72" s="83">
        <v>0</v>
      </c>
      <c r="J72" s="83">
        <v>0</v>
      </c>
      <c r="K72" s="83">
        <v>0</v>
      </c>
      <c r="L72" s="83">
        <v>0</v>
      </c>
      <c r="M72"/>
      <c r="Q72" s="15"/>
    </row>
    <row r="73" spans="1:18" ht="29.25" hidden="1" customHeight="1">
      <c r="A73" s="71">
        <v>2</v>
      </c>
      <c r="B73" s="69">
        <v>3</v>
      </c>
      <c r="C73" s="69">
        <v>1</v>
      </c>
      <c r="D73" s="69">
        <v>2</v>
      </c>
      <c r="E73" s="69"/>
      <c r="F73" s="72"/>
      <c r="G73" s="70" t="s">
        <v>63</v>
      </c>
      <c r="H73" s="10">
        <v>40</v>
      </c>
      <c r="I73" s="86">
        <f>I74</f>
        <v>0</v>
      </c>
      <c r="J73" s="108">
        <f>J74</f>
        <v>0</v>
      </c>
      <c r="K73" s="87">
        <f>K74</f>
        <v>0</v>
      </c>
      <c r="L73" s="87">
        <f>L74</f>
        <v>0</v>
      </c>
      <c r="M73"/>
      <c r="Q73" s="15"/>
    </row>
    <row r="74" spans="1:18" ht="27" hidden="1" customHeight="1">
      <c r="A74" s="89">
        <v>2</v>
      </c>
      <c r="B74" s="90">
        <v>3</v>
      </c>
      <c r="C74" s="90">
        <v>1</v>
      </c>
      <c r="D74" s="90">
        <v>2</v>
      </c>
      <c r="E74" s="90">
        <v>1</v>
      </c>
      <c r="F74" s="92"/>
      <c r="G74" s="70" t="s">
        <v>63</v>
      </c>
      <c r="H74" s="10">
        <v>41</v>
      </c>
      <c r="I74" s="75">
        <f>SUM(I75:I77)</f>
        <v>0</v>
      </c>
      <c r="J74" s="109">
        <f>SUM(J75:J77)</f>
        <v>0</v>
      </c>
      <c r="K74" s="74">
        <f>SUM(K75:K77)</f>
        <v>0</v>
      </c>
      <c r="L74" s="66">
        <f>SUM(L75:L77)</f>
        <v>0</v>
      </c>
      <c r="M74"/>
      <c r="Q74" s="15"/>
    </row>
    <row r="75" spans="1:18" s="107" customFormat="1" ht="27" hidden="1" customHeight="1">
      <c r="A75" s="76">
        <v>2</v>
      </c>
      <c r="B75" s="77">
        <v>3</v>
      </c>
      <c r="C75" s="77">
        <v>1</v>
      </c>
      <c r="D75" s="77">
        <v>2</v>
      </c>
      <c r="E75" s="77">
        <v>1</v>
      </c>
      <c r="F75" s="79">
        <v>1</v>
      </c>
      <c r="G75" s="80" t="s">
        <v>60</v>
      </c>
      <c r="H75" s="10">
        <v>42</v>
      </c>
      <c r="I75" s="83">
        <v>0</v>
      </c>
      <c r="J75" s="83">
        <v>0</v>
      </c>
      <c r="K75" s="83">
        <v>0</v>
      </c>
      <c r="L75" s="83">
        <v>0</v>
      </c>
      <c r="Q75" s="15"/>
      <c r="R75" s="29"/>
    </row>
    <row r="76" spans="1:18" ht="16.5" hidden="1" customHeight="1">
      <c r="A76" s="76">
        <v>2</v>
      </c>
      <c r="B76" s="77">
        <v>3</v>
      </c>
      <c r="C76" s="77">
        <v>1</v>
      </c>
      <c r="D76" s="77">
        <v>2</v>
      </c>
      <c r="E76" s="77">
        <v>1</v>
      </c>
      <c r="F76" s="79">
        <v>2</v>
      </c>
      <c r="G76" s="80" t="s">
        <v>61</v>
      </c>
      <c r="H76" s="10">
        <v>43</v>
      </c>
      <c r="I76" s="83">
        <v>0</v>
      </c>
      <c r="J76" s="83">
        <v>0</v>
      </c>
      <c r="K76" s="83">
        <v>0</v>
      </c>
      <c r="L76" s="83">
        <v>0</v>
      </c>
      <c r="M76"/>
      <c r="Q76" s="15"/>
    </row>
    <row r="77" spans="1:18" ht="15" hidden="1" customHeight="1">
      <c r="A77" s="76">
        <v>2</v>
      </c>
      <c r="B77" s="77">
        <v>3</v>
      </c>
      <c r="C77" s="77">
        <v>1</v>
      </c>
      <c r="D77" s="77">
        <v>2</v>
      </c>
      <c r="E77" s="77">
        <v>1</v>
      </c>
      <c r="F77" s="79">
        <v>3</v>
      </c>
      <c r="G77" s="80" t="s">
        <v>62</v>
      </c>
      <c r="H77" s="10">
        <v>44</v>
      </c>
      <c r="I77" s="83">
        <v>0</v>
      </c>
      <c r="J77" s="83">
        <v>0</v>
      </c>
      <c r="K77" s="83">
        <v>0</v>
      </c>
      <c r="L77" s="83">
        <v>0</v>
      </c>
      <c r="M77"/>
      <c r="Q77" s="15"/>
    </row>
    <row r="78" spans="1:18" ht="27.75" hidden="1" customHeight="1">
      <c r="A78" s="76">
        <v>2</v>
      </c>
      <c r="B78" s="77">
        <v>3</v>
      </c>
      <c r="C78" s="77">
        <v>1</v>
      </c>
      <c r="D78" s="77">
        <v>3</v>
      </c>
      <c r="E78" s="77"/>
      <c r="F78" s="79"/>
      <c r="G78" s="80" t="s">
        <v>64</v>
      </c>
      <c r="H78" s="10">
        <v>45</v>
      </c>
      <c r="I78" s="65">
        <f>I79</f>
        <v>0</v>
      </c>
      <c r="J78" s="106">
        <f>J79</f>
        <v>0</v>
      </c>
      <c r="K78" s="66">
        <f>K79</f>
        <v>0</v>
      </c>
      <c r="L78" s="66">
        <f>L79</f>
        <v>0</v>
      </c>
      <c r="M78"/>
      <c r="Q78" s="15"/>
    </row>
    <row r="79" spans="1:18" ht="26.25" hidden="1" customHeight="1">
      <c r="A79" s="76">
        <v>2</v>
      </c>
      <c r="B79" s="77">
        <v>3</v>
      </c>
      <c r="C79" s="77">
        <v>1</v>
      </c>
      <c r="D79" s="77">
        <v>3</v>
      </c>
      <c r="E79" s="77">
        <v>1</v>
      </c>
      <c r="F79" s="79"/>
      <c r="G79" s="80" t="s">
        <v>65</v>
      </c>
      <c r="H79" s="10">
        <v>46</v>
      </c>
      <c r="I79" s="65">
        <f>SUM(I80:I82)</f>
        <v>0</v>
      </c>
      <c r="J79" s="106">
        <f>SUM(J80:J82)</f>
        <v>0</v>
      </c>
      <c r="K79" s="66">
        <f>SUM(K80:K82)</f>
        <v>0</v>
      </c>
      <c r="L79" s="66">
        <f>SUM(L80:L82)</f>
        <v>0</v>
      </c>
      <c r="M79"/>
      <c r="Q79" s="15"/>
    </row>
    <row r="80" spans="1:18" ht="15" hidden="1" customHeight="1">
      <c r="A80" s="71">
        <v>2</v>
      </c>
      <c r="B80" s="69">
        <v>3</v>
      </c>
      <c r="C80" s="69">
        <v>1</v>
      </c>
      <c r="D80" s="69">
        <v>3</v>
      </c>
      <c r="E80" s="69">
        <v>1</v>
      </c>
      <c r="F80" s="72">
        <v>1</v>
      </c>
      <c r="G80" s="96" t="s">
        <v>66</v>
      </c>
      <c r="H80" s="10">
        <v>47</v>
      </c>
      <c r="I80" s="81">
        <v>0</v>
      </c>
      <c r="J80" s="81">
        <v>0</v>
      </c>
      <c r="K80" s="81">
        <v>0</v>
      </c>
      <c r="L80" s="81">
        <v>0</v>
      </c>
      <c r="M80"/>
      <c r="Q80" s="15"/>
    </row>
    <row r="81" spans="1:17" ht="16.5" hidden="1" customHeight="1">
      <c r="A81" s="76">
        <v>2</v>
      </c>
      <c r="B81" s="77">
        <v>3</v>
      </c>
      <c r="C81" s="77">
        <v>1</v>
      </c>
      <c r="D81" s="77">
        <v>3</v>
      </c>
      <c r="E81" s="77">
        <v>1</v>
      </c>
      <c r="F81" s="79">
        <v>2</v>
      </c>
      <c r="G81" s="80" t="s">
        <v>67</v>
      </c>
      <c r="H81" s="10">
        <v>48</v>
      </c>
      <c r="I81" s="83">
        <v>0</v>
      </c>
      <c r="J81" s="83">
        <v>0</v>
      </c>
      <c r="K81" s="83">
        <v>0</v>
      </c>
      <c r="L81" s="83">
        <v>0</v>
      </c>
      <c r="M81"/>
      <c r="Q81" s="15"/>
    </row>
    <row r="82" spans="1:17" ht="17.25" hidden="1" customHeight="1">
      <c r="A82" s="71">
        <v>2</v>
      </c>
      <c r="B82" s="69">
        <v>3</v>
      </c>
      <c r="C82" s="69">
        <v>1</v>
      </c>
      <c r="D82" s="69">
        <v>3</v>
      </c>
      <c r="E82" s="69">
        <v>1</v>
      </c>
      <c r="F82" s="72">
        <v>3</v>
      </c>
      <c r="G82" s="96" t="s">
        <v>68</v>
      </c>
      <c r="H82" s="10">
        <v>49</v>
      </c>
      <c r="I82" s="81">
        <v>0</v>
      </c>
      <c r="J82" s="81">
        <v>0</v>
      </c>
      <c r="K82" s="81">
        <v>0</v>
      </c>
      <c r="L82" s="81">
        <v>0</v>
      </c>
      <c r="M82"/>
      <c r="Q82" s="15"/>
    </row>
    <row r="83" spans="1:17" ht="12.75" hidden="1" customHeight="1">
      <c r="A83" s="71">
        <v>2</v>
      </c>
      <c r="B83" s="69">
        <v>3</v>
      </c>
      <c r="C83" s="69">
        <v>2</v>
      </c>
      <c r="D83" s="69"/>
      <c r="E83" s="69"/>
      <c r="F83" s="72"/>
      <c r="G83" s="96" t="s">
        <v>69</v>
      </c>
      <c r="H83" s="10">
        <v>50</v>
      </c>
      <c r="I83" s="65">
        <f t="shared" ref="I83:L84" si="2">I84</f>
        <v>0</v>
      </c>
      <c r="J83" s="65">
        <f t="shared" si="2"/>
        <v>0</v>
      </c>
      <c r="K83" s="65">
        <f t="shared" si="2"/>
        <v>0</v>
      </c>
      <c r="L83" s="65">
        <f t="shared" si="2"/>
        <v>0</v>
      </c>
      <c r="M83"/>
    </row>
    <row r="84" spans="1:17" ht="12" hidden="1" customHeight="1">
      <c r="A84" s="71">
        <v>2</v>
      </c>
      <c r="B84" s="69">
        <v>3</v>
      </c>
      <c r="C84" s="69">
        <v>2</v>
      </c>
      <c r="D84" s="69">
        <v>1</v>
      </c>
      <c r="E84" s="69"/>
      <c r="F84" s="72"/>
      <c r="G84" s="96" t="s">
        <v>69</v>
      </c>
      <c r="H84" s="10">
        <v>51</v>
      </c>
      <c r="I84" s="65">
        <f t="shared" si="2"/>
        <v>0</v>
      </c>
      <c r="J84" s="65">
        <f t="shared" si="2"/>
        <v>0</v>
      </c>
      <c r="K84" s="65">
        <f t="shared" si="2"/>
        <v>0</v>
      </c>
      <c r="L84" s="65">
        <f t="shared" si="2"/>
        <v>0</v>
      </c>
      <c r="M84"/>
    </row>
    <row r="85" spans="1:17" ht="15.75" hidden="1" customHeight="1">
      <c r="A85" s="71">
        <v>2</v>
      </c>
      <c r="B85" s="69">
        <v>3</v>
      </c>
      <c r="C85" s="69">
        <v>2</v>
      </c>
      <c r="D85" s="69">
        <v>1</v>
      </c>
      <c r="E85" s="69">
        <v>1</v>
      </c>
      <c r="F85" s="72"/>
      <c r="G85" s="96" t="s">
        <v>69</v>
      </c>
      <c r="H85" s="10">
        <v>52</v>
      </c>
      <c r="I85" s="65">
        <f>SUM(I86)</f>
        <v>0</v>
      </c>
      <c r="J85" s="65">
        <f>SUM(J86)</f>
        <v>0</v>
      </c>
      <c r="K85" s="65">
        <f>SUM(K86)</f>
        <v>0</v>
      </c>
      <c r="L85" s="65">
        <f>SUM(L86)</f>
        <v>0</v>
      </c>
      <c r="M85"/>
    </row>
    <row r="86" spans="1:17" ht="13.5" hidden="1" customHeight="1">
      <c r="A86" s="71">
        <v>2</v>
      </c>
      <c r="B86" s="69">
        <v>3</v>
      </c>
      <c r="C86" s="69">
        <v>2</v>
      </c>
      <c r="D86" s="69">
        <v>1</v>
      </c>
      <c r="E86" s="69">
        <v>1</v>
      </c>
      <c r="F86" s="72">
        <v>1</v>
      </c>
      <c r="G86" s="96" t="s">
        <v>69</v>
      </c>
      <c r="H86" s="10">
        <v>53</v>
      </c>
      <c r="I86" s="83">
        <v>0</v>
      </c>
      <c r="J86" s="83">
        <v>0</v>
      </c>
      <c r="K86" s="83">
        <v>0</v>
      </c>
      <c r="L86" s="83">
        <v>0</v>
      </c>
      <c r="M86"/>
    </row>
    <row r="87" spans="1:17" ht="16.5" hidden="1" customHeight="1">
      <c r="A87" s="61">
        <v>2</v>
      </c>
      <c r="B87" s="62">
        <v>4</v>
      </c>
      <c r="C87" s="62"/>
      <c r="D87" s="62"/>
      <c r="E87" s="62"/>
      <c r="F87" s="64"/>
      <c r="G87" s="110" t="s">
        <v>70</v>
      </c>
      <c r="H87" s="10">
        <v>54</v>
      </c>
      <c r="I87" s="65">
        <f t="shared" ref="I87:L89" si="3">I88</f>
        <v>0</v>
      </c>
      <c r="J87" s="106">
        <f t="shared" si="3"/>
        <v>0</v>
      </c>
      <c r="K87" s="66">
        <f t="shared" si="3"/>
        <v>0</v>
      </c>
      <c r="L87" s="66">
        <f t="shared" si="3"/>
        <v>0</v>
      </c>
      <c r="M87"/>
    </row>
    <row r="88" spans="1:17" ht="15.75" hidden="1" customHeight="1">
      <c r="A88" s="76">
        <v>2</v>
      </c>
      <c r="B88" s="77">
        <v>4</v>
      </c>
      <c r="C88" s="77">
        <v>1</v>
      </c>
      <c r="D88" s="77"/>
      <c r="E88" s="77"/>
      <c r="F88" s="79"/>
      <c r="G88" s="80" t="s">
        <v>71</v>
      </c>
      <c r="H88" s="10">
        <v>55</v>
      </c>
      <c r="I88" s="65">
        <f t="shared" si="3"/>
        <v>0</v>
      </c>
      <c r="J88" s="106">
        <f t="shared" si="3"/>
        <v>0</v>
      </c>
      <c r="K88" s="66">
        <f t="shared" si="3"/>
        <v>0</v>
      </c>
      <c r="L88" s="66">
        <f t="shared" si="3"/>
        <v>0</v>
      </c>
      <c r="M88"/>
    </row>
    <row r="89" spans="1:17" ht="17.25" hidden="1" customHeight="1">
      <c r="A89" s="76">
        <v>2</v>
      </c>
      <c r="B89" s="77">
        <v>4</v>
      </c>
      <c r="C89" s="77">
        <v>1</v>
      </c>
      <c r="D89" s="77">
        <v>1</v>
      </c>
      <c r="E89" s="77"/>
      <c r="F89" s="79"/>
      <c r="G89" s="80" t="s">
        <v>71</v>
      </c>
      <c r="H89" s="10">
        <v>56</v>
      </c>
      <c r="I89" s="65">
        <f t="shared" si="3"/>
        <v>0</v>
      </c>
      <c r="J89" s="106">
        <f t="shared" si="3"/>
        <v>0</v>
      </c>
      <c r="K89" s="66">
        <f t="shared" si="3"/>
        <v>0</v>
      </c>
      <c r="L89" s="66">
        <f t="shared" si="3"/>
        <v>0</v>
      </c>
      <c r="M89"/>
    </row>
    <row r="90" spans="1:17" ht="18" hidden="1" customHeight="1">
      <c r="A90" s="76">
        <v>2</v>
      </c>
      <c r="B90" s="77">
        <v>4</v>
      </c>
      <c r="C90" s="77">
        <v>1</v>
      </c>
      <c r="D90" s="77">
        <v>1</v>
      </c>
      <c r="E90" s="77">
        <v>1</v>
      </c>
      <c r="F90" s="79"/>
      <c r="G90" s="80" t="s">
        <v>71</v>
      </c>
      <c r="H90" s="10">
        <v>57</v>
      </c>
      <c r="I90" s="65">
        <f>SUM(I91:I93)</f>
        <v>0</v>
      </c>
      <c r="J90" s="106">
        <f>SUM(J91:J93)</f>
        <v>0</v>
      </c>
      <c r="K90" s="66">
        <f>SUM(K91:K93)</f>
        <v>0</v>
      </c>
      <c r="L90" s="66">
        <f>SUM(L91:L93)</f>
        <v>0</v>
      </c>
      <c r="M90"/>
    </row>
    <row r="91" spans="1:17" ht="14.25" hidden="1" customHeight="1">
      <c r="A91" s="76">
        <v>2</v>
      </c>
      <c r="B91" s="77">
        <v>4</v>
      </c>
      <c r="C91" s="77">
        <v>1</v>
      </c>
      <c r="D91" s="77">
        <v>1</v>
      </c>
      <c r="E91" s="77">
        <v>1</v>
      </c>
      <c r="F91" s="79">
        <v>1</v>
      </c>
      <c r="G91" s="80" t="s">
        <v>72</v>
      </c>
      <c r="H91" s="10">
        <v>58</v>
      </c>
      <c r="I91" s="83">
        <v>0</v>
      </c>
      <c r="J91" s="83">
        <v>0</v>
      </c>
      <c r="K91" s="83">
        <v>0</v>
      </c>
      <c r="L91" s="83">
        <v>0</v>
      </c>
      <c r="M91"/>
    </row>
    <row r="92" spans="1:17" ht="13.5" hidden="1" customHeight="1">
      <c r="A92" s="76">
        <v>2</v>
      </c>
      <c r="B92" s="76">
        <v>4</v>
      </c>
      <c r="C92" s="76">
        <v>1</v>
      </c>
      <c r="D92" s="77">
        <v>1</v>
      </c>
      <c r="E92" s="77">
        <v>1</v>
      </c>
      <c r="F92" s="111">
        <v>2</v>
      </c>
      <c r="G92" s="78" t="s">
        <v>73</v>
      </c>
      <c r="H92" s="10">
        <v>59</v>
      </c>
      <c r="I92" s="83">
        <v>0</v>
      </c>
      <c r="J92" s="83">
        <v>0</v>
      </c>
      <c r="K92" s="83">
        <v>0</v>
      </c>
      <c r="L92" s="83">
        <v>0</v>
      </c>
      <c r="M92"/>
    </row>
    <row r="93" spans="1:17" hidden="1">
      <c r="A93" s="76">
        <v>2</v>
      </c>
      <c r="B93" s="77">
        <v>4</v>
      </c>
      <c r="C93" s="76">
        <v>1</v>
      </c>
      <c r="D93" s="77">
        <v>1</v>
      </c>
      <c r="E93" s="77">
        <v>1</v>
      </c>
      <c r="F93" s="111">
        <v>3</v>
      </c>
      <c r="G93" s="78" t="s">
        <v>74</v>
      </c>
      <c r="H93" s="10">
        <v>60</v>
      </c>
      <c r="I93" s="83">
        <v>0</v>
      </c>
      <c r="J93" s="83">
        <v>0</v>
      </c>
      <c r="K93" s="83">
        <v>0</v>
      </c>
      <c r="L93" s="83">
        <v>0</v>
      </c>
    </row>
    <row r="94" spans="1:17" hidden="1">
      <c r="A94" s="61">
        <v>2</v>
      </c>
      <c r="B94" s="62">
        <v>5</v>
      </c>
      <c r="C94" s="61"/>
      <c r="D94" s="62"/>
      <c r="E94" s="62"/>
      <c r="F94" s="112"/>
      <c r="G94" s="63" t="s">
        <v>75</v>
      </c>
      <c r="H94" s="10">
        <v>61</v>
      </c>
      <c r="I94" s="65">
        <f>SUM(I95+I100+I105)</f>
        <v>0</v>
      </c>
      <c r="J94" s="106">
        <f>SUM(J95+J100+J105)</f>
        <v>0</v>
      </c>
      <c r="K94" s="66">
        <f>SUM(K95+K100+K105)</f>
        <v>0</v>
      </c>
      <c r="L94" s="66">
        <f>SUM(L95+L100+L105)</f>
        <v>0</v>
      </c>
    </row>
    <row r="95" spans="1:17" hidden="1">
      <c r="A95" s="71">
        <v>2</v>
      </c>
      <c r="B95" s="69">
        <v>5</v>
      </c>
      <c r="C95" s="71">
        <v>1</v>
      </c>
      <c r="D95" s="69"/>
      <c r="E95" s="69"/>
      <c r="F95" s="113"/>
      <c r="G95" s="70" t="s">
        <v>76</v>
      </c>
      <c r="H95" s="10">
        <v>62</v>
      </c>
      <c r="I95" s="86">
        <f t="shared" ref="I95:L96" si="4">I96</f>
        <v>0</v>
      </c>
      <c r="J95" s="108">
        <f t="shared" si="4"/>
        <v>0</v>
      </c>
      <c r="K95" s="87">
        <f t="shared" si="4"/>
        <v>0</v>
      </c>
      <c r="L95" s="87">
        <f t="shared" si="4"/>
        <v>0</v>
      </c>
    </row>
    <row r="96" spans="1:17" hidden="1">
      <c r="A96" s="76">
        <v>2</v>
      </c>
      <c r="B96" s="77">
        <v>5</v>
      </c>
      <c r="C96" s="76">
        <v>1</v>
      </c>
      <c r="D96" s="77">
        <v>1</v>
      </c>
      <c r="E96" s="77"/>
      <c r="F96" s="111"/>
      <c r="G96" s="78" t="s">
        <v>76</v>
      </c>
      <c r="H96" s="10">
        <v>63</v>
      </c>
      <c r="I96" s="65">
        <f t="shared" si="4"/>
        <v>0</v>
      </c>
      <c r="J96" s="106">
        <f t="shared" si="4"/>
        <v>0</v>
      </c>
      <c r="K96" s="66">
        <f t="shared" si="4"/>
        <v>0</v>
      </c>
      <c r="L96" s="66">
        <f t="shared" si="4"/>
        <v>0</v>
      </c>
    </row>
    <row r="97" spans="1:13" hidden="1">
      <c r="A97" s="76">
        <v>2</v>
      </c>
      <c r="B97" s="77">
        <v>5</v>
      </c>
      <c r="C97" s="76">
        <v>1</v>
      </c>
      <c r="D97" s="77">
        <v>1</v>
      </c>
      <c r="E97" s="77">
        <v>1</v>
      </c>
      <c r="F97" s="111"/>
      <c r="G97" s="78" t="s">
        <v>76</v>
      </c>
      <c r="H97" s="10">
        <v>64</v>
      </c>
      <c r="I97" s="65">
        <f>SUM(I98:I99)</f>
        <v>0</v>
      </c>
      <c r="J97" s="106">
        <f>SUM(J98:J99)</f>
        <v>0</v>
      </c>
      <c r="K97" s="66">
        <f>SUM(K98:K99)</f>
        <v>0</v>
      </c>
      <c r="L97" s="66">
        <f>SUM(L98:L99)</f>
        <v>0</v>
      </c>
    </row>
    <row r="98" spans="1:13" ht="25.5" hidden="1" customHeight="1">
      <c r="A98" s="76">
        <v>2</v>
      </c>
      <c r="B98" s="77">
        <v>5</v>
      </c>
      <c r="C98" s="76">
        <v>1</v>
      </c>
      <c r="D98" s="77">
        <v>1</v>
      </c>
      <c r="E98" s="77">
        <v>1</v>
      </c>
      <c r="F98" s="111">
        <v>1</v>
      </c>
      <c r="G98" s="78" t="s">
        <v>77</v>
      </c>
      <c r="H98" s="10">
        <v>65</v>
      </c>
      <c r="I98" s="83">
        <v>0</v>
      </c>
      <c r="J98" s="83">
        <v>0</v>
      </c>
      <c r="K98" s="83">
        <v>0</v>
      </c>
      <c r="L98" s="83">
        <v>0</v>
      </c>
      <c r="M98"/>
    </row>
    <row r="99" spans="1:13" ht="15.75" hidden="1" customHeight="1">
      <c r="A99" s="76">
        <v>2</v>
      </c>
      <c r="B99" s="77">
        <v>5</v>
      </c>
      <c r="C99" s="76">
        <v>1</v>
      </c>
      <c r="D99" s="77">
        <v>1</v>
      </c>
      <c r="E99" s="77">
        <v>1</v>
      </c>
      <c r="F99" s="111">
        <v>2</v>
      </c>
      <c r="G99" s="78" t="s">
        <v>78</v>
      </c>
      <c r="H99" s="10">
        <v>66</v>
      </c>
      <c r="I99" s="83">
        <v>0</v>
      </c>
      <c r="J99" s="83">
        <v>0</v>
      </c>
      <c r="K99" s="83">
        <v>0</v>
      </c>
      <c r="L99" s="83">
        <v>0</v>
      </c>
      <c r="M99"/>
    </row>
    <row r="100" spans="1:13" ht="12" hidden="1" customHeight="1">
      <c r="A100" s="76">
        <v>2</v>
      </c>
      <c r="B100" s="77">
        <v>5</v>
      </c>
      <c r="C100" s="76">
        <v>2</v>
      </c>
      <c r="D100" s="77"/>
      <c r="E100" s="77"/>
      <c r="F100" s="111"/>
      <c r="G100" s="78" t="s">
        <v>79</v>
      </c>
      <c r="H100" s="10">
        <v>67</v>
      </c>
      <c r="I100" s="65">
        <f t="shared" ref="I100:L101" si="5">I101</f>
        <v>0</v>
      </c>
      <c r="J100" s="106">
        <f t="shared" si="5"/>
        <v>0</v>
      </c>
      <c r="K100" s="66">
        <f t="shared" si="5"/>
        <v>0</v>
      </c>
      <c r="L100" s="65">
        <f t="shared" si="5"/>
        <v>0</v>
      </c>
      <c r="M100"/>
    </row>
    <row r="101" spans="1:13" ht="15.75" hidden="1" customHeight="1">
      <c r="A101" s="80">
        <v>2</v>
      </c>
      <c r="B101" s="76">
        <v>5</v>
      </c>
      <c r="C101" s="77">
        <v>2</v>
      </c>
      <c r="D101" s="78">
        <v>1</v>
      </c>
      <c r="E101" s="76"/>
      <c r="F101" s="111"/>
      <c r="G101" s="78" t="s">
        <v>79</v>
      </c>
      <c r="H101" s="10">
        <v>68</v>
      </c>
      <c r="I101" s="65">
        <f t="shared" si="5"/>
        <v>0</v>
      </c>
      <c r="J101" s="106">
        <f t="shared" si="5"/>
        <v>0</v>
      </c>
      <c r="K101" s="66">
        <f t="shared" si="5"/>
        <v>0</v>
      </c>
      <c r="L101" s="65">
        <f t="shared" si="5"/>
        <v>0</v>
      </c>
      <c r="M101"/>
    </row>
    <row r="102" spans="1:13" ht="15" hidden="1" customHeight="1">
      <c r="A102" s="80">
        <v>2</v>
      </c>
      <c r="B102" s="76">
        <v>5</v>
      </c>
      <c r="C102" s="77">
        <v>2</v>
      </c>
      <c r="D102" s="78">
        <v>1</v>
      </c>
      <c r="E102" s="76">
        <v>1</v>
      </c>
      <c r="F102" s="111"/>
      <c r="G102" s="78" t="s">
        <v>79</v>
      </c>
      <c r="H102" s="10">
        <v>69</v>
      </c>
      <c r="I102" s="65">
        <f>SUM(I103:I104)</f>
        <v>0</v>
      </c>
      <c r="J102" s="106">
        <f>SUM(J103:J104)</f>
        <v>0</v>
      </c>
      <c r="K102" s="66">
        <f>SUM(K103:K104)</f>
        <v>0</v>
      </c>
      <c r="L102" s="65">
        <f>SUM(L103:L104)</f>
        <v>0</v>
      </c>
      <c r="M102"/>
    </row>
    <row r="103" spans="1:13" ht="25.5" hidden="1" customHeight="1">
      <c r="A103" s="80">
        <v>2</v>
      </c>
      <c r="B103" s="76">
        <v>5</v>
      </c>
      <c r="C103" s="77">
        <v>2</v>
      </c>
      <c r="D103" s="78">
        <v>1</v>
      </c>
      <c r="E103" s="76">
        <v>1</v>
      </c>
      <c r="F103" s="111">
        <v>1</v>
      </c>
      <c r="G103" s="78" t="s">
        <v>80</v>
      </c>
      <c r="H103" s="10">
        <v>70</v>
      </c>
      <c r="I103" s="83">
        <v>0</v>
      </c>
      <c r="J103" s="83">
        <v>0</v>
      </c>
      <c r="K103" s="83">
        <v>0</v>
      </c>
      <c r="L103" s="83">
        <v>0</v>
      </c>
      <c r="M103"/>
    </row>
    <row r="104" spans="1:13" ht="25.5" hidden="1" customHeight="1">
      <c r="A104" s="80">
        <v>2</v>
      </c>
      <c r="B104" s="76">
        <v>5</v>
      </c>
      <c r="C104" s="77">
        <v>2</v>
      </c>
      <c r="D104" s="78">
        <v>1</v>
      </c>
      <c r="E104" s="76">
        <v>1</v>
      </c>
      <c r="F104" s="111">
        <v>2</v>
      </c>
      <c r="G104" s="78" t="s">
        <v>81</v>
      </c>
      <c r="H104" s="10">
        <v>71</v>
      </c>
      <c r="I104" s="83">
        <v>0</v>
      </c>
      <c r="J104" s="83">
        <v>0</v>
      </c>
      <c r="K104" s="83">
        <v>0</v>
      </c>
      <c r="L104" s="83">
        <v>0</v>
      </c>
      <c r="M104"/>
    </row>
    <row r="105" spans="1:13" ht="28.5" hidden="1" customHeight="1">
      <c r="A105" s="80">
        <v>2</v>
      </c>
      <c r="B105" s="76">
        <v>5</v>
      </c>
      <c r="C105" s="77">
        <v>3</v>
      </c>
      <c r="D105" s="78"/>
      <c r="E105" s="76"/>
      <c r="F105" s="111"/>
      <c r="G105" s="78" t="s">
        <v>82</v>
      </c>
      <c r="H105" s="10">
        <v>72</v>
      </c>
      <c r="I105" s="65">
        <f>I106+I110</f>
        <v>0</v>
      </c>
      <c r="J105" s="65">
        <f>J106+J110</f>
        <v>0</v>
      </c>
      <c r="K105" s="65">
        <f>K106+K110</f>
        <v>0</v>
      </c>
      <c r="L105" s="65">
        <f>L106+L110</f>
        <v>0</v>
      </c>
      <c r="M105"/>
    </row>
    <row r="106" spans="1:13" ht="27" hidden="1" customHeight="1">
      <c r="A106" s="80">
        <v>2</v>
      </c>
      <c r="B106" s="76">
        <v>5</v>
      </c>
      <c r="C106" s="77">
        <v>3</v>
      </c>
      <c r="D106" s="78">
        <v>1</v>
      </c>
      <c r="E106" s="76"/>
      <c r="F106" s="111"/>
      <c r="G106" s="78" t="s">
        <v>83</v>
      </c>
      <c r="H106" s="10">
        <v>73</v>
      </c>
      <c r="I106" s="65">
        <f>I107</f>
        <v>0</v>
      </c>
      <c r="J106" s="106">
        <f>J107</f>
        <v>0</v>
      </c>
      <c r="K106" s="66">
        <f>K107</f>
        <v>0</v>
      </c>
      <c r="L106" s="65">
        <f>L107</f>
        <v>0</v>
      </c>
      <c r="M106"/>
    </row>
    <row r="107" spans="1:13" ht="30" hidden="1" customHeight="1">
      <c r="A107" s="88">
        <v>2</v>
      </c>
      <c r="B107" s="89">
        <v>5</v>
      </c>
      <c r="C107" s="90">
        <v>3</v>
      </c>
      <c r="D107" s="91">
        <v>1</v>
      </c>
      <c r="E107" s="89">
        <v>1</v>
      </c>
      <c r="F107" s="114"/>
      <c r="G107" s="91" t="s">
        <v>83</v>
      </c>
      <c r="H107" s="10">
        <v>74</v>
      </c>
      <c r="I107" s="75">
        <f>SUM(I108:I109)</f>
        <v>0</v>
      </c>
      <c r="J107" s="109">
        <f>SUM(J108:J109)</f>
        <v>0</v>
      </c>
      <c r="K107" s="74">
        <f>SUM(K108:K109)</f>
        <v>0</v>
      </c>
      <c r="L107" s="75">
        <f>SUM(L108:L109)</f>
        <v>0</v>
      </c>
      <c r="M107"/>
    </row>
    <row r="108" spans="1:13" ht="26.25" hidden="1" customHeight="1">
      <c r="A108" s="80">
        <v>2</v>
      </c>
      <c r="B108" s="76">
        <v>5</v>
      </c>
      <c r="C108" s="77">
        <v>3</v>
      </c>
      <c r="D108" s="78">
        <v>1</v>
      </c>
      <c r="E108" s="76">
        <v>1</v>
      </c>
      <c r="F108" s="111">
        <v>1</v>
      </c>
      <c r="G108" s="78" t="s">
        <v>83</v>
      </c>
      <c r="H108" s="10">
        <v>75</v>
      </c>
      <c r="I108" s="83">
        <v>0</v>
      </c>
      <c r="J108" s="83">
        <v>0</v>
      </c>
      <c r="K108" s="83">
        <v>0</v>
      </c>
      <c r="L108" s="83">
        <v>0</v>
      </c>
      <c r="M108"/>
    </row>
    <row r="109" spans="1:13" ht="26.25" hidden="1" customHeight="1">
      <c r="A109" s="88">
        <v>2</v>
      </c>
      <c r="B109" s="89">
        <v>5</v>
      </c>
      <c r="C109" s="90">
        <v>3</v>
      </c>
      <c r="D109" s="91">
        <v>1</v>
      </c>
      <c r="E109" s="89">
        <v>1</v>
      </c>
      <c r="F109" s="114">
        <v>2</v>
      </c>
      <c r="G109" s="91" t="s">
        <v>84</v>
      </c>
      <c r="H109" s="10">
        <v>76</v>
      </c>
      <c r="I109" s="83">
        <v>0</v>
      </c>
      <c r="J109" s="83">
        <v>0</v>
      </c>
      <c r="K109" s="83">
        <v>0</v>
      </c>
      <c r="L109" s="83">
        <v>0</v>
      </c>
      <c r="M109"/>
    </row>
    <row r="110" spans="1:13" ht="27.75" hidden="1" customHeight="1">
      <c r="A110" s="88">
        <v>2</v>
      </c>
      <c r="B110" s="89">
        <v>5</v>
      </c>
      <c r="C110" s="90">
        <v>3</v>
      </c>
      <c r="D110" s="91">
        <v>2</v>
      </c>
      <c r="E110" s="89"/>
      <c r="F110" s="114"/>
      <c r="G110" s="91" t="s">
        <v>85</v>
      </c>
      <c r="H110" s="10">
        <v>77</v>
      </c>
      <c r="I110" s="75">
        <f>I111</f>
        <v>0</v>
      </c>
      <c r="J110" s="75">
        <f>J111</f>
        <v>0</v>
      </c>
      <c r="K110" s="75">
        <f>K111</f>
        <v>0</v>
      </c>
      <c r="L110" s="75">
        <f>L111</f>
        <v>0</v>
      </c>
      <c r="M110"/>
    </row>
    <row r="111" spans="1:13" ht="25.5" hidden="1" customHeight="1">
      <c r="A111" s="88">
        <v>2</v>
      </c>
      <c r="B111" s="89">
        <v>5</v>
      </c>
      <c r="C111" s="90">
        <v>3</v>
      </c>
      <c r="D111" s="91">
        <v>2</v>
      </c>
      <c r="E111" s="89">
        <v>1</v>
      </c>
      <c r="F111" s="114"/>
      <c r="G111" s="91" t="s">
        <v>85</v>
      </c>
      <c r="H111" s="10">
        <v>78</v>
      </c>
      <c r="I111" s="75">
        <f>SUM(I112:I113)</f>
        <v>0</v>
      </c>
      <c r="J111" s="75">
        <f>SUM(J112:J113)</f>
        <v>0</v>
      </c>
      <c r="K111" s="75">
        <f>SUM(K112:K113)</f>
        <v>0</v>
      </c>
      <c r="L111" s="75">
        <f>SUM(L112:L113)</f>
        <v>0</v>
      </c>
      <c r="M111"/>
    </row>
    <row r="112" spans="1:13" ht="30" hidden="1" customHeight="1">
      <c r="A112" s="88">
        <v>2</v>
      </c>
      <c r="B112" s="89">
        <v>5</v>
      </c>
      <c r="C112" s="90">
        <v>3</v>
      </c>
      <c r="D112" s="91">
        <v>2</v>
      </c>
      <c r="E112" s="89">
        <v>1</v>
      </c>
      <c r="F112" s="114">
        <v>1</v>
      </c>
      <c r="G112" s="91" t="s">
        <v>85</v>
      </c>
      <c r="H112" s="10">
        <v>79</v>
      </c>
      <c r="I112" s="83">
        <v>0</v>
      </c>
      <c r="J112" s="83">
        <v>0</v>
      </c>
      <c r="K112" s="83">
        <v>0</v>
      </c>
      <c r="L112" s="83">
        <v>0</v>
      </c>
      <c r="M112"/>
    </row>
    <row r="113" spans="1:13" ht="18" hidden="1" customHeight="1">
      <c r="A113" s="88">
        <v>2</v>
      </c>
      <c r="B113" s="89">
        <v>5</v>
      </c>
      <c r="C113" s="90">
        <v>3</v>
      </c>
      <c r="D113" s="91">
        <v>2</v>
      </c>
      <c r="E113" s="89">
        <v>1</v>
      </c>
      <c r="F113" s="114">
        <v>2</v>
      </c>
      <c r="G113" s="91" t="s">
        <v>86</v>
      </c>
      <c r="H113" s="10">
        <v>80</v>
      </c>
      <c r="I113" s="83">
        <v>0</v>
      </c>
      <c r="J113" s="83">
        <v>0</v>
      </c>
      <c r="K113" s="83">
        <v>0</v>
      </c>
      <c r="L113" s="83">
        <v>0</v>
      </c>
      <c r="M113"/>
    </row>
    <row r="114" spans="1:13" ht="16.5" hidden="1" customHeight="1">
      <c r="A114" s="110">
        <v>2</v>
      </c>
      <c r="B114" s="61">
        <v>6</v>
      </c>
      <c r="C114" s="62"/>
      <c r="D114" s="63"/>
      <c r="E114" s="61"/>
      <c r="F114" s="112"/>
      <c r="G114" s="115" t="s">
        <v>87</v>
      </c>
      <c r="H114" s="10">
        <v>81</v>
      </c>
      <c r="I114" s="65">
        <f>SUM(I115+I120+I124+I128+I132+I136)</f>
        <v>0</v>
      </c>
      <c r="J114" s="65">
        <f>SUM(J115+J120+J124+J128+J132+J136)</f>
        <v>0</v>
      </c>
      <c r="K114" s="65">
        <f>SUM(K115+K120+K124+K128+K132+K136)</f>
        <v>0</v>
      </c>
      <c r="L114" s="65">
        <f>SUM(L115+L120+L124+L128+L132+L136)</f>
        <v>0</v>
      </c>
      <c r="M114"/>
    </row>
    <row r="115" spans="1:13" ht="14.25" hidden="1" customHeight="1">
      <c r="A115" s="88">
        <v>2</v>
      </c>
      <c r="B115" s="89">
        <v>6</v>
      </c>
      <c r="C115" s="90">
        <v>1</v>
      </c>
      <c r="D115" s="91"/>
      <c r="E115" s="89"/>
      <c r="F115" s="114"/>
      <c r="G115" s="91" t="s">
        <v>88</v>
      </c>
      <c r="H115" s="10">
        <v>82</v>
      </c>
      <c r="I115" s="75">
        <f t="shared" ref="I115:L116" si="6">I116</f>
        <v>0</v>
      </c>
      <c r="J115" s="109">
        <f t="shared" si="6"/>
        <v>0</v>
      </c>
      <c r="K115" s="74">
        <f t="shared" si="6"/>
        <v>0</v>
      </c>
      <c r="L115" s="75">
        <f t="shared" si="6"/>
        <v>0</v>
      </c>
      <c r="M115"/>
    </row>
    <row r="116" spans="1:13" ht="14.25" hidden="1" customHeight="1">
      <c r="A116" s="80">
        <v>2</v>
      </c>
      <c r="B116" s="76">
        <v>6</v>
      </c>
      <c r="C116" s="77">
        <v>1</v>
      </c>
      <c r="D116" s="78">
        <v>1</v>
      </c>
      <c r="E116" s="76"/>
      <c r="F116" s="111"/>
      <c r="G116" s="78" t="s">
        <v>88</v>
      </c>
      <c r="H116" s="10">
        <v>83</v>
      </c>
      <c r="I116" s="65">
        <f t="shared" si="6"/>
        <v>0</v>
      </c>
      <c r="J116" s="106">
        <f t="shared" si="6"/>
        <v>0</v>
      </c>
      <c r="K116" s="66">
        <f t="shared" si="6"/>
        <v>0</v>
      </c>
      <c r="L116" s="65">
        <f t="shared" si="6"/>
        <v>0</v>
      </c>
      <c r="M116"/>
    </row>
    <row r="117" spans="1:13" hidden="1">
      <c r="A117" s="80">
        <v>2</v>
      </c>
      <c r="B117" s="76">
        <v>6</v>
      </c>
      <c r="C117" s="77">
        <v>1</v>
      </c>
      <c r="D117" s="78">
        <v>1</v>
      </c>
      <c r="E117" s="76">
        <v>1</v>
      </c>
      <c r="F117" s="111"/>
      <c r="G117" s="78" t="s">
        <v>88</v>
      </c>
      <c r="H117" s="10">
        <v>84</v>
      </c>
      <c r="I117" s="65">
        <f>SUM(I118:I119)</f>
        <v>0</v>
      </c>
      <c r="J117" s="106">
        <f>SUM(J118:J119)</f>
        <v>0</v>
      </c>
      <c r="K117" s="66">
        <f>SUM(K118:K119)</f>
        <v>0</v>
      </c>
      <c r="L117" s="65">
        <f>SUM(L118:L119)</f>
        <v>0</v>
      </c>
    </row>
    <row r="118" spans="1:13" ht="13.5" hidden="1" customHeight="1">
      <c r="A118" s="80">
        <v>2</v>
      </c>
      <c r="B118" s="76">
        <v>6</v>
      </c>
      <c r="C118" s="77">
        <v>1</v>
      </c>
      <c r="D118" s="78">
        <v>1</v>
      </c>
      <c r="E118" s="76">
        <v>1</v>
      </c>
      <c r="F118" s="111">
        <v>1</v>
      </c>
      <c r="G118" s="78" t="s">
        <v>89</v>
      </c>
      <c r="H118" s="10">
        <v>85</v>
      </c>
      <c r="I118" s="83">
        <v>0</v>
      </c>
      <c r="J118" s="83">
        <v>0</v>
      </c>
      <c r="K118" s="83">
        <v>0</v>
      </c>
      <c r="L118" s="83">
        <v>0</v>
      </c>
      <c r="M118"/>
    </row>
    <row r="119" spans="1:13" hidden="1">
      <c r="A119" s="96">
        <v>2</v>
      </c>
      <c r="B119" s="71">
        <v>6</v>
      </c>
      <c r="C119" s="69">
        <v>1</v>
      </c>
      <c r="D119" s="70">
        <v>1</v>
      </c>
      <c r="E119" s="71">
        <v>1</v>
      </c>
      <c r="F119" s="113">
        <v>2</v>
      </c>
      <c r="G119" s="70" t="s">
        <v>90</v>
      </c>
      <c r="H119" s="10">
        <v>86</v>
      </c>
      <c r="I119" s="81">
        <v>0</v>
      </c>
      <c r="J119" s="81">
        <v>0</v>
      </c>
      <c r="K119" s="81">
        <v>0</v>
      </c>
      <c r="L119" s="81">
        <v>0</v>
      </c>
    </row>
    <row r="120" spans="1:13" ht="25.5" hidden="1" customHeight="1">
      <c r="A120" s="80">
        <v>2</v>
      </c>
      <c r="B120" s="76">
        <v>6</v>
      </c>
      <c r="C120" s="77">
        <v>2</v>
      </c>
      <c r="D120" s="78"/>
      <c r="E120" s="76"/>
      <c r="F120" s="111"/>
      <c r="G120" s="78" t="s">
        <v>91</v>
      </c>
      <c r="H120" s="10">
        <v>87</v>
      </c>
      <c r="I120" s="65">
        <f t="shared" ref="I120:L122" si="7">I121</f>
        <v>0</v>
      </c>
      <c r="J120" s="106">
        <f t="shared" si="7"/>
        <v>0</v>
      </c>
      <c r="K120" s="66">
        <f t="shared" si="7"/>
        <v>0</v>
      </c>
      <c r="L120" s="65">
        <f t="shared" si="7"/>
        <v>0</v>
      </c>
      <c r="M120"/>
    </row>
    <row r="121" spans="1:13" ht="14.25" hidden="1" customHeight="1">
      <c r="A121" s="80">
        <v>2</v>
      </c>
      <c r="B121" s="76">
        <v>6</v>
      </c>
      <c r="C121" s="77">
        <v>2</v>
      </c>
      <c r="D121" s="78">
        <v>1</v>
      </c>
      <c r="E121" s="76"/>
      <c r="F121" s="111"/>
      <c r="G121" s="78" t="s">
        <v>91</v>
      </c>
      <c r="H121" s="10">
        <v>88</v>
      </c>
      <c r="I121" s="65">
        <f t="shared" si="7"/>
        <v>0</v>
      </c>
      <c r="J121" s="106">
        <f t="shared" si="7"/>
        <v>0</v>
      </c>
      <c r="K121" s="66">
        <f t="shared" si="7"/>
        <v>0</v>
      </c>
      <c r="L121" s="65">
        <f t="shared" si="7"/>
        <v>0</v>
      </c>
      <c r="M121"/>
    </row>
    <row r="122" spans="1:13" ht="14.25" hidden="1" customHeight="1">
      <c r="A122" s="80">
        <v>2</v>
      </c>
      <c r="B122" s="76">
        <v>6</v>
      </c>
      <c r="C122" s="77">
        <v>2</v>
      </c>
      <c r="D122" s="78">
        <v>1</v>
      </c>
      <c r="E122" s="76">
        <v>1</v>
      </c>
      <c r="F122" s="111"/>
      <c r="G122" s="78" t="s">
        <v>91</v>
      </c>
      <c r="H122" s="10">
        <v>89</v>
      </c>
      <c r="I122" s="116">
        <f t="shared" si="7"/>
        <v>0</v>
      </c>
      <c r="J122" s="117">
        <f t="shared" si="7"/>
        <v>0</v>
      </c>
      <c r="K122" s="118">
        <f t="shared" si="7"/>
        <v>0</v>
      </c>
      <c r="L122" s="116">
        <f t="shared" si="7"/>
        <v>0</v>
      </c>
      <c r="M122"/>
    </row>
    <row r="123" spans="1:13" ht="25.5" hidden="1" customHeight="1">
      <c r="A123" s="80">
        <v>2</v>
      </c>
      <c r="B123" s="76">
        <v>6</v>
      </c>
      <c r="C123" s="77">
        <v>2</v>
      </c>
      <c r="D123" s="78">
        <v>1</v>
      </c>
      <c r="E123" s="76">
        <v>1</v>
      </c>
      <c r="F123" s="111">
        <v>1</v>
      </c>
      <c r="G123" s="78" t="s">
        <v>91</v>
      </c>
      <c r="H123" s="10">
        <v>90</v>
      </c>
      <c r="I123" s="83">
        <v>0</v>
      </c>
      <c r="J123" s="83">
        <v>0</v>
      </c>
      <c r="K123" s="83">
        <v>0</v>
      </c>
      <c r="L123" s="83">
        <v>0</v>
      </c>
      <c r="M123"/>
    </row>
    <row r="124" spans="1:13" ht="26.25" hidden="1" customHeight="1">
      <c r="A124" s="96">
        <v>2</v>
      </c>
      <c r="B124" s="71">
        <v>6</v>
      </c>
      <c r="C124" s="69">
        <v>3</v>
      </c>
      <c r="D124" s="70"/>
      <c r="E124" s="71"/>
      <c r="F124" s="113"/>
      <c r="G124" s="70" t="s">
        <v>92</v>
      </c>
      <c r="H124" s="10">
        <v>91</v>
      </c>
      <c r="I124" s="86">
        <f t="shared" ref="I124:L126" si="8">I125</f>
        <v>0</v>
      </c>
      <c r="J124" s="108">
        <f t="shared" si="8"/>
        <v>0</v>
      </c>
      <c r="K124" s="87">
        <f t="shared" si="8"/>
        <v>0</v>
      </c>
      <c r="L124" s="86">
        <f t="shared" si="8"/>
        <v>0</v>
      </c>
      <c r="M124"/>
    </row>
    <row r="125" spans="1:13" ht="25.5" hidden="1" customHeight="1">
      <c r="A125" s="80">
        <v>2</v>
      </c>
      <c r="B125" s="76">
        <v>6</v>
      </c>
      <c r="C125" s="77">
        <v>3</v>
      </c>
      <c r="D125" s="78">
        <v>1</v>
      </c>
      <c r="E125" s="76"/>
      <c r="F125" s="111"/>
      <c r="G125" s="78" t="s">
        <v>92</v>
      </c>
      <c r="H125" s="10">
        <v>92</v>
      </c>
      <c r="I125" s="65">
        <f t="shared" si="8"/>
        <v>0</v>
      </c>
      <c r="J125" s="106">
        <f t="shared" si="8"/>
        <v>0</v>
      </c>
      <c r="K125" s="66">
        <f t="shared" si="8"/>
        <v>0</v>
      </c>
      <c r="L125" s="65">
        <f t="shared" si="8"/>
        <v>0</v>
      </c>
      <c r="M125"/>
    </row>
    <row r="126" spans="1:13" ht="26.25" hidden="1" customHeight="1">
      <c r="A126" s="80">
        <v>2</v>
      </c>
      <c r="B126" s="76">
        <v>6</v>
      </c>
      <c r="C126" s="77">
        <v>3</v>
      </c>
      <c r="D126" s="78">
        <v>1</v>
      </c>
      <c r="E126" s="76">
        <v>1</v>
      </c>
      <c r="F126" s="111"/>
      <c r="G126" s="78" t="s">
        <v>92</v>
      </c>
      <c r="H126" s="10">
        <v>93</v>
      </c>
      <c r="I126" s="65">
        <f t="shared" si="8"/>
        <v>0</v>
      </c>
      <c r="J126" s="106">
        <f t="shared" si="8"/>
        <v>0</v>
      </c>
      <c r="K126" s="66">
        <f t="shared" si="8"/>
        <v>0</v>
      </c>
      <c r="L126" s="65">
        <f t="shared" si="8"/>
        <v>0</v>
      </c>
      <c r="M126"/>
    </row>
    <row r="127" spans="1:13" ht="27" hidden="1" customHeight="1">
      <c r="A127" s="80">
        <v>2</v>
      </c>
      <c r="B127" s="76">
        <v>6</v>
      </c>
      <c r="C127" s="77">
        <v>3</v>
      </c>
      <c r="D127" s="78">
        <v>1</v>
      </c>
      <c r="E127" s="76">
        <v>1</v>
      </c>
      <c r="F127" s="111">
        <v>1</v>
      </c>
      <c r="G127" s="78" t="s">
        <v>92</v>
      </c>
      <c r="H127" s="10">
        <v>94</v>
      </c>
      <c r="I127" s="83">
        <v>0</v>
      </c>
      <c r="J127" s="83">
        <v>0</v>
      </c>
      <c r="K127" s="83">
        <v>0</v>
      </c>
      <c r="L127" s="83">
        <v>0</v>
      </c>
      <c r="M127"/>
    </row>
    <row r="128" spans="1:13" ht="25.5" hidden="1" customHeight="1">
      <c r="A128" s="96">
        <v>2</v>
      </c>
      <c r="B128" s="71">
        <v>6</v>
      </c>
      <c r="C128" s="69">
        <v>4</v>
      </c>
      <c r="D128" s="70"/>
      <c r="E128" s="71"/>
      <c r="F128" s="113"/>
      <c r="G128" s="70" t="s">
        <v>93</v>
      </c>
      <c r="H128" s="10">
        <v>95</v>
      </c>
      <c r="I128" s="86">
        <f t="shared" ref="I128:L130" si="9">I129</f>
        <v>0</v>
      </c>
      <c r="J128" s="108">
        <f t="shared" si="9"/>
        <v>0</v>
      </c>
      <c r="K128" s="87">
        <f t="shared" si="9"/>
        <v>0</v>
      </c>
      <c r="L128" s="86">
        <f t="shared" si="9"/>
        <v>0</v>
      </c>
      <c r="M128"/>
    </row>
    <row r="129" spans="1:13" ht="27" hidden="1" customHeight="1">
      <c r="A129" s="80">
        <v>2</v>
      </c>
      <c r="B129" s="76">
        <v>6</v>
      </c>
      <c r="C129" s="77">
        <v>4</v>
      </c>
      <c r="D129" s="78">
        <v>1</v>
      </c>
      <c r="E129" s="76"/>
      <c r="F129" s="111"/>
      <c r="G129" s="78" t="s">
        <v>93</v>
      </c>
      <c r="H129" s="10">
        <v>96</v>
      </c>
      <c r="I129" s="65">
        <f t="shared" si="9"/>
        <v>0</v>
      </c>
      <c r="J129" s="106">
        <f t="shared" si="9"/>
        <v>0</v>
      </c>
      <c r="K129" s="66">
        <f t="shared" si="9"/>
        <v>0</v>
      </c>
      <c r="L129" s="65">
        <f t="shared" si="9"/>
        <v>0</v>
      </c>
      <c r="M129"/>
    </row>
    <row r="130" spans="1:13" ht="27" hidden="1" customHeight="1">
      <c r="A130" s="80">
        <v>2</v>
      </c>
      <c r="B130" s="76">
        <v>6</v>
      </c>
      <c r="C130" s="77">
        <v>4</v>
      </c>
      <c r="D130" s="78">
        <v>1</v>
      </c>
      <c r="E130" s="76">
        <v>1</v>
      </c>
      <c r="F130" s="111"/>
      <c r="G130" s="78" t="s">
        <v>93</v>
      </c>
      <c r="H130" s="10">
        <v>97</v>
      </c>
      <c r="I130" s="65">
        <f t="shared" si="9"/>
        <v>0</v>
      </c>
      <c r="J130" s="106">
        <f t="shared" si="9"/>
        <v>0</v>
      </c>
      <c r="K130" s="66">
        <f t="shared" si="9"/>
        <v>0</v>
      </c>
      <c r="L130" s="65">
        <f t="shared" si="9"/>
        <v>0</v>
      </c>
      <c r="M130"/>
    </row>
    <row r="131" spans="1:13" ht="27.75" hidden="1" customHeight="1">
      <c r="A131" s="80">
        <v>2</v>
      </c>
      <c r="B131" s="76">
        <v>6</v>
      </c>
      <c r="C131" s="77">
        <v>4</v>
      </c>
      <c r="D131" s="78">
        <v>1</v>
      </c>
      <c r="E131" s="76">
        <v>1</v>
      </c>
      <c r="F131" s="111">
        <v>1</v>
      </c>
      <c r="G131" s="78" t="s">
        <v>93</v>
      </c>
      <c r="H131" s="10">
        <v>98</v>
      </c>
      <c r="I131" s="83">
        <v>0</v>
      </c>
      <c r="J131" s="83">
        <v>0</v>
      </c>
      <c r="K131" s="83">
        <v>0</v>
      </c>
      <c r="L131" s="83">
        <v>0</v>
      </c>
      <c r="M131"/>
    </row>
    <row r="132" spans="1:13" ht="27" hidden="1" customHeight="1">
      <c r="A132" s="88">
        <v>2</v>
      </c>
      <c r="B132" s="97">
        <v>6</v>
      </c>
      <c r="C132" s="98">
        <v>5</v>
      </c>
      <c r="D132" s="100"/>
      <c r="E132" s="97"/>
      <c r="F132" s="119"/>
      <c r="G132" s="100" t="s">
        <v>94</v>
      </c>
      <c r="H132" s="10">
        <v>99</v>
      </c>
      <c r="I132" s="93">
        <f t="shared" ref="I132:L134" si="10">I133</f>
        <v>0</v>
      </c>
      <c r="J132" s="120">
        <f t="shared" si="10"/>
        <v>0</v>
      </c>
      <c r="K132" s="94">
        <f t="shared" si="10"/>
        <v>0</v>
      </c>
      <c r="L132" s="93">
        <f t="shared" si="10"/>
        <v>0</v>
      </c>
      <c r="M132"/>
    </row>
    <row r="133" spans="1:13" ht="29.25" hidden="1" customHeight="1">
      <c r="A133" s="80">
        <v>2</v>
      </c>
      <c r="B133" s="76">
        <v>6</v>
      </c>
      <c r="C133" s="77">
        <v>5</v>
      </c>
      <c r="D133" s="78">
        <v>1</v>
      </c>
      <c r="E133" s="76"/>
      <c r="F133" s="111"/>
      <c r="G133" s="100" t="s">
        <v>94</v>
      </c>
      <c r="H133" s="10">
        <v>100</v>
      </c>
      <c r="I133" s="65">
        <f t="shared" si="10"/>
        <v>0</v>
      </c>
      <c r="J133" s="106">
        <f t="shared" si="10"/>
        <v>0</v>
      </c>
      <c r="K133" s="66">
        <f t="shared" si="10"/>
        <v>0</v>
      </c>
      <c r="L133" s="65">
        <f t="shared" si="10"/>
        <v>0</v>
      </c>
      <c r="M133"/>
    </row>
    <row r="134" spans="1:13" ht="25.5" hidden="1" customHeight="1">
      <c r="A134" s="80">
        <v>2</v>
      </c>
      <c r="B134" s="76">
        <v>6</v>
      </c>
      <c r="C134" s="77">
        <v>5</v>
      </c>
      <c r="D134" s="78">
        <v>1</v>
      </c>
      <c r="E134" s="76">
        <v>1</v>
      </c>
      <c r="F134" s="111"/>
      <c r="G134" s="100" t="s">
        <v>94</v>
      </c>
      <c r="H134" s="10">
        <v>101</v>
      </c>
      <c r="I134" s="65">
        <f t="shared" si="10"/>
        <v>0</v>
      </c>
      <c r="J134" s="106">
        <f t="shared" si="10"/>
        <v>0</v>
      </c>
      <c r="K134" s="66">
        <f t="shared" si="10"/>
        <v>0</v>
      </c>
      <c r="L134" s="65">
        <f t="shared" si="10"/>
        <v>0</v>
      </c>
      <c r="M134"/>
    </row>
    <row r="135" spans="1:13" ht="27.75" hidden="1" customHeight="1">
      <c r="A135" s="76">
        <v>2</v>
      </c>
      <c r="B135" s="77">
        <v>6</v>
      </c>
      <c r="C135" s="76">
        <v>5</v>
      </c>
      <c r="D135" s="76">
        <v>1</v>
      </c>
      <c r="E135" s="78">
        <v>1</v>
      </c>
      <c r="F135" s="111">
        <v>1</v>
      </c>
      <c r="G135" s="76" t="s">
        <v>95</v>
      </c>
      <c r="H135" s="10">
        <v>102</v>
      </c>
      <c r="I135" s="83">
        <v>0</v>
      </c>
      <c r="J135" s="83">
        <v>0</v>
      </c>
      <c r="K135" s="83">
        <v>0</v>
      </c>
      <c r="L135" s="83">
        <v>0</v>
      </c>
      <c r="M135"/>
    </row>
    <row r="136" spans="1:13" ht="27.75" hidden="1" customHeight="1">
      <c r="A136" s="80">
        <v>2</v>
      </c>
      <c r="B136" s="77">
        <v>6</v>
      </c>
      <c r="C136" s="76">
        <v>6</v>
      </c>
      <c r="D136" s="77"/>
      <c r="E136" s="78"/>
      <c r="F136" s="79"/>
      <c r="G136" s="16" t="s">
        <v>96</v>
      </c>
      <c r="H136" s="10">
        <v>103</v>
      </c>
      <c r="I136" s="66">
        <f t="shared" ref="I136:L138" si="11">I137</f>
        <v>0</v>
      </c>
      <c r="J136" s="65">
        <f t="shared" si="11"/>
        <v>0</v>
      </c>
      <c r="K136" s="65">
        <f t="shared" si="11"/>
        <v>0</v>
      </c>
      <c r="L136" s="65">
        <f t="shared" si="11"/>
        <v>0</v>
      </c>
      <c r="M136"/>
    </row>
    <row r="137" spans="1:13" ht="27.75" hidden="1" customHeight="1">
      <c r="A137" s="80">
        <v>2</v>
      </c>
      <c r="B137" s="77">
        <v>6</v>
      </c>
      <c r="C137" s="76">
        <v>6</v>
      </c>
      <c r="D137" s="77">
        <v>1</v>
      </c>
      <c r="E137" s="78"/>
      <c r="F137" s="79"/>
      <c r="G137" s="16" t="s">
        <v>96</v>
      </c>
      <c r="H137" s="10">
        <v>104</v>
      </c>
      <c r="I137" s="65">
        <f t="shared" si="11"/>
        <v>0</v>
      </c>
      <c r="J137" s="65">
        <f t="shared" si="11"/>
        <v>0</v>
      </c>
      <c r="K137" s="65">
        <f t="shared" si="11"/>
        <v>0</v>
      </c>
      <c r="L137" s="65">
        <f t="shared" si="11"/>
        <v>0</v>
      </c>
      <c r="M137"/>
    </row>
    <row r="138" spans="1:13" ht="27.75" hidden="1" customHeight="1">
      <c r="A138" s="80">
        <v>2</v>
      </c>
      <c r="B138" s="77">
        <v>6</v>
      </c>
      <c r="C138" s="76">
        <v>6</v>
      </c>
      <c r="D138" s="77">
        <v>1</v>
      </c>
      <c r="E138" s="78">
        <v>1</v>
      </c>
      <c r="F138" s="79"/>
      <c r="G138" s="16" t="s">
        <v>96</v>
      </c>
      <c r="H138" s="10">
        <v>105</v>
      </c>
      <c r="I138" s="65">
        <f t="shared" si="11"/>
        <v>0</v>
      </c>
      <c r="J138" s="65">
        <f t="shared" si="11"/>
        <v>0</v>
      </c>
      <c r="K138" s="65">
        <f t="shared" si="11"/>
        <v>0</v>
      </c>
      <c r="L138" s="65">
        <f t="shared" si="11"/>
        <v>0</v>
      </c>
      <c r="M138"/>
    </row>
    <row r="139" spans="1:13" ht="27.75" hidden="1" customHeight="1">
      <c r="A139" s="80">
        <v>2</v>
      </c>
      <c r="B139" s="77">
        <v>6</v>
      </c>
      <c r="C139" s="76">
        <v>6</v>
      </c>
      <c r="D139" s="77">
        <v>1</v>
      </c>
      <c r="E139" s="78">
        <v>1</v>
      </c>
      <c r="F139" s="79">
        <v>1</v>
      </c>
      <c r="G139" s="17" t="s">
        <v>96</v>
      </c>
      <c r="H139" s="10">
        <v>106</v>
      </c>
      <c r="I139" s="83">
        <v>0</v>
      </c>
      <c r="J139" s="121">
        <v>0</v>
      </c>
      <c r="K139" s="83">
        <v>0</v>
      </c>
      <c r="L139" s="83">
        <v>0</v>
      </c>
      <c r="M139"/>
    </row>
    <row r="140" spans="1:13" ht="28.5" customHeight="1">
      <c r="A140" s="110">
        <v>2</v>
      </c>
      <c r="B140" s="61">
        <v>7</v>
      </c>
      <c r="C140" s="61"/>
      <c r="D140" s="62"/>
      <c r="E140" s="62"/>
      <c r="F140" s="64"/>
      <c r="G140" s="63" t="s">
        <v>97</v>
      </c>
      <c r="H140" s="10">
        <v>107</v>
      </c>
      <c r="I140" s="66">
        <f>SUM(I141+I146+I154)</f>
        <v>5840</v>
      </c>
      <c r="J140" s="106">
        <f>SUM(J141+J146+J154)</f>
        <v>5840</v>
      </c>
      <c r="K140" s="66">
        <f>SUM(K141+K146+K154)</f>
        <v>5840</v>
      </c>
      <c r="L140" s="65">
        <f>SUM(L141+L146+L154)</f>
        <v>5840</v>
      </c>
      <c r="M140"/>
    </row>
    <row r="141" spans="1:13" hidden="1">
      <c r="A141" s="80">
        <v>2</v>
      </c>
      <c r="B141" s="76">
        <v>7</v>
      </c>
      <c r="C141" s="76">
        <v>1</v>
      </c>
      <c r="D141" s="77"/>
      <c r="E141" s="77"/>
      <c r="F141" s="79"/>
      <c r="G141" s="78" t="s">
        <v>98</v>
      </c>
      <c r="H141" s="10">
        <v>108</v>
      </c>
      <c r="I141" s="66">
        <f t="shared" ref="I141:L142" si="12">I142</f>
        <v>0</v>
      </c>
      <c r="J141" s="106">
        <f t="shared" si="12"/>
        <v>0</v>
      </c>
      <c r="K141" s="66">
        <f t="shared" si="12"/>
        <v>0</v>
      </c>
      <c r="L141" s="65">
        <f t="shared" si="12"/>
        <v>0</v>
      </c>
    </row>
    <row r="142" spans="1:13" ht="24" hidden="1" customHeight="1">
      <c r="A142" s="80">
        <v>2</v>
      </c>
      <c r="B142" s="76">
        <v>7</v>
      </c>
      <c r="C142" s="76">
        <v>1</v>
      </c>
      <c r="D142" s="77">
        <v>1</v>
      </c>
      <c r="E142" s="77"/>
      <c r="F142" s="79"/>
      <c r="G142" s="78" t="s">
        <v>98</v>
      </c>
      <c r="H142" s="10">
        <v>109</v>
      </c>
      <c r="I142" s="66">
        <f t="shared" si="12"/>
        <v>0</v>
      </c>
      <c r="J142" s="106">
        <f t="shared" si="12"/>
        <v>0</v>
      </c>
      <c r="K142" s="66">
        <f t="shared" si="12"/>
        <v>0</v>
      </c>
      <c r="L142" s="65">
        <f t="shared" si="12"/>
        <v>0</v>
      </c>
      <c r="M142"/>
    </row>
    <row r="143" spans="1:13" ht="28.5" hidden="1" customHeight="1">
      <c r="A143" s="80">
        <v>2</v>
      </c>
      <c r="B143" s="76">
        <v>7</v>
      </c>
      <c r="C143" s="76">
        <v>1</v>
      </c>
      <c r="D143" s="77">
        <v>1</v>
      </c>
      <c r="E143" s="77">
        <v>1</v>
      </c>
      <c r="F143" s="79"/>
      <c r="G143" s="78" t="s">
        <v>98</v>
      </c>
      <c r="H143" s="10">
        <v>110</v>
      </c>
      <c r="I143" s="66">
        <f>SUM(I144:I145)</f>
        <v>0</v>
      </c>
      <c r="J143" s="106">
        <f>SUM(J144:J145)</f>
        <v>0</v>
      </c>
      <c r="K143" s="66">
        <f>SUM(K144:K145)</f>
        <v>0</v>
      </c>
      <c r="L143" s="65">
        <f>SUM(L144:L145)</f>
        <v>0</v>
      </c>
      <c r="M143"/>
    </row>
    <row r="144" spans="1:13" ht="26.25" hidden="1" customHeight="1">
      <c r="A144" s="96">
        <v>2</v>
      </c>
      <c r="B144" s="71">
        <v>7</v>
      </c>
      <c r="C144" s="96">
        <v>1</v>
      </c>
      <c r="D144" s="76">
        <v>1</v>
      </c>
      <c r="E144" s="69">
        <v>1</v>
      </c>
      <c r="F144" s="72">
        <v>1</v>
      </c>
      <c r="G144" s="70" t="s">
        <v>99</v>
      </c>
      <c r="H144" s="10">
        <v>111</v>
      </c>
      <c r="I144" s="122">
        <v>0</v>
      </c>
      <c r="J144" s="122">
        <v>0</v>
      </c>
      <c r="K144" s="122">
        <v>0</v>
      </c>
      <c r="L144" s="122">
        <v>0</v>
      </c>
      <c r="M144"/>
    </row>
    <row r="145" spans="1:13" ht="24" hidden="1" customHeight="1">
      <c r="A145" s="76">
        <v>2</v>
      </c>
      <c r="B145" s="76">
        <v>7</v>
      </c>
      <c r="C145" s="80">
        <v>1</v>
      </c>
      <c r="D145" s="76">
        <v>1</v>
      </c>
      <c r="E145" s="77">
        <v>1</v>
      </c>
      <c r="F145" s="79">
        <v>2</v>
      </c>
      <c r="G145" s="78" t="s">
        <v>100</v>
      </c>
      <c r="H145" s="10">
        <v>112</v>
      </c>
      <c r="I145" s="82">
        <v>0</v>
      </c>
      <c r="J145" s="82">
        <v>0</v>
      </c>
      <c r="K145" s="82">
        <v>0</v>
      </c>
      <c r="L145" s="82">
        <v>0</v>
      </c>
      <c r="M145"/>
    </row>
    <row r="146" spans="1:13" ht="25.5" hidden="1" customHeight="1">
      <c r="A146" s="88">
        <v>2</v>
      </c>
      <c r="B146" s="89">
        <v>7</v>
      </c>
      <c r="C146" s="88">
        <v>2</v>
      </c>
      <c r="D146" s="89"/>
      <c r="E146" s="90"/>
      <c r="F146" s="92"/>
      <c r="G146" s="91" t="s">
        <v>101</v>
      </c>
      <c r="H146" s="10">
        <v>113</v>
      </c>
      <c r="I146" s="74">
        <f t="shared" ref="I146:L147" si="13">I147</f>
        <v>0</v>
      </c>
      <c r="J146" s="109">
        <f t="shared" si="13"/>
        <v>0</v>
      </c>
      <c r="K146" s="74">
        <f t="shared" si="13"/>
        <v>0</v>
      </c>
      <c r="L146" s="75">
        <f t="shared" si="13"/>
        <v>0</v>
      </c>
      <c r="M146"/>
    </row>
    <row r="147" spans="1:13" ht="25.5" hidden="1" customHeight="1">
      <c r="A147" s="80">
        <v>2</v>
      </c>
      <c r="B147" s="76">
        <v>7</v>
      </c>
      <c r="C147" s="80">
        <v>2</v>
      </c>
      <c r="D147" s="76">
        <v>1</v>
      </c>
      <c r="E147" s="77"/>
      <c r="F147" s="79"/>
      <c r="G147" s="78" t="s">
        <v>102</v>
      </c>
      <c r="H147" s="10">
        <v>114</v>
      </c>
      <c r="I147" s="66">
        <f t="shared" si="13"/>
        <v>0</v>
      </c>
      <c r="J147" s="106">
        <f t="shared" si="13"/>
        <v>0</v>
      </c>
      <c r="K147" s="66">
        <f t="shared" si="13"/>
        <v>0</v>
      </c>
      <c r="L147" s="65">
        <f t="shared" si="13"/>
        <v>0</v>
      </c>
      <c r="M147"/>
    </row>
    <row r="148" spans="1:13" ht="25.5" hidden="1" customHeight="1">
      <c r="A148" s="80">
        <v>2</v>
      </c>
      <c r="B148" s="76">
        <v>7</v>
      </c>
      <c r="C148" s="80">
        <v>2</v>
      </c>
      <c r="D148" s="76">
        <v>1</v>
      </c>
      <c r="E148" s="77">
        <v>1</v>
      </c>
      <c r="F148" s="79"/>
      <c r="G148" s="78" t="s">
        <v>102</v>
      </c>
      <c r="H148" s="10">
        <v>115</v>
      </c>
      <c r="I148" s="66">
        <f>SUM(I149:I150)</f>
        <v>0</v>
      </c>
      <c r="J148" s="106">
        <f>SUM(J149:J150)</f>
        <v>0</v>
      </c>
      <c r="K148" s="66">
        <f>SUM(K149:K150)</f>
        <v>0</v>
      </c>
      <c r="L148" s="65">
        <f>SUM(L149:L150)</f>
        <v>0</v>
      </c>
      <c r="M148"/>
    </row>
    <row r="149" spans="1:13" ht="23.25" hidden="1" customHeight="1">
      <c r="A149" s="80">
        <v>2</v>
      </c>
      <c r="B149" s="76">
        <v>7</v>
      </c>
      <c r="C149" s="80">
        <v>2</v>
      </c>
      <c r="D149" s="76">
        <v>1</v>
      </c>
      <c r="E149" s="77">
        <v>1</v>
      </c>
      <c r="F149" s="79">
        <v>1</v>
      </c>
      <c r="G149" s="78" t="s">
        <v>103</v>
      </c>
      <c r="H149" s="10">
        <v>116</v>
      </c>
      <c r="I149" s="82">
        <v>0</v>
      </c>
      <c r="J149" s="82">
        <v>0</v>
      </c>
      <c r="K149" s="82">
        <v>0</v>
      </c>
      <c r="L149" s="82">
        <v>0</v>
      </c>
      <c r="M149"/>
    </row>
    <row r="150" spans="1:13" ht="26.25" hidden="1" customHeight="1">
      <c r="A150" s="80">
        <v>2</v>
      </c>
      <c r="B150" s="76">
        <v>7</v>
      </c>
      <c r="C150" s="80">
        <v>2</v>
      </c>
      <c r="D150" s="76">
        <v>1</v>
      </c>
      <c r="E150" s="77">
        <v>1</v>
      </c>
      <c r="F150" s="79">
        <v>2</v>
      </c>
      <c r="G150" s="78" t="s">
        <v>104</v>
      </c>
      <c r="H150" s="10">
        <v>117</v>
      </c>
      <c r="I150" s="82">
        <v>0</v>
      </c>
      <c r="J150" s="82">
        <v>0</v>
      </c>
      <c r="K150" s="82">
        <v>0</v>
      </c>
      <c r="L150" s="82">
        <v>0</v>
      </c>
      <c r="M150"/>
    </row>
    <row r="151" spans="1:13" ht="27.75" hidden="1" customHeight="1">
      <c r="A151" s="80">
        <v>2</v>
      </c>
      <c r="B151" s="76">
        <v>7</v>
      </c>
      <c r="C151" s="80">
        <v>2</v>
      </c>
      <c r="D151" s="76">
        <v>2</v>
      </c>
      <c r="E151" s="77"/>
      <c r="F151" s="79"/>
      <c r="G151" s="78" t="s">
        <v>105</v>
      </c>
      <c r="H151" s="10">
        <v>118</v>
      </c>
      <c r="I151" s="66">
        <f>I152</f>
        <v>0</v>
      </c>
      <c r="J151" s="66">
        <f>J152</f>
        <v>0</v>
      </c>
      <c r="K151" s="66">
        <f>K152</f>
        <v>0</v>
      </c>
      <c r="L151" s="66">
        <f>L152</f>
        <v>0</v>
      </c>
      <c r="M151"/>
    </row>
    <row r="152" spans="1:13" ht="24.75" hidden="1" customHeight="1">
      <c r="A152" s="80">
        <v>2</v>
      </c>
      <c r="B152" s="76">
        <v>7</v>
      </c>
      <c r="C152" s="80">
        <v>2</v>
      </c>
      <c r="D152" s="76">
        <v>2</v>
      </c>
      <c r="E152" s="77">
        <v>1</v>
      </c>
      <c r="F152" s="79"/>
      <c r="G152" s="78" t="s">
        <v>105</v>
      </c>
      <c r="H152" s="10">
        <v>119</v>
      </c>
      <c r="I152" s="66">
        <f>SUM(I153)</f>
        <v>0</v>
      </c>
      <c r="J152" s="66">
        <f>SUM(J153)</f>
        <v>0</v>
      </c>
      <c r="K152" s="66">
        <f>SUM(K153)</f>
        <v>0</v>
      </c>
      <c r="L152" s="66">
        <f>SUM(L153)</f>
        <v>0</v>
      </c>
      <c r="M152"/>
    </row>
    <row r="153" spans="1:13" ht="27" hidden="1" customHeight="1">
      <c r="A153" s="80">
        <v>2</v>
      </c>
      <c r="B153" s="76">
        <v>7</v>
      </c>
      <c r="C153" s="80">
        <v>2</v>
      </c>
      <c r="D153" s="76">
        <v>2</v>
      </c>
      <c r="E153" s="77">
        <v>1</v>
      </c>
      <c r="F153" s="79">
        <v>1</v>
      </c>
      <c r="G153" s="78" t="s">
        <v>105</v>
      </c>
      <c r="H153" s="10">
        <v>120</v>
      </c>
      <c r="I153" s="82">
        <v>0</v>
      </c>
      <c r="J153" s="82">
        <v>0</v>
      </c>
      <c r="K153" s="82">
        <v>0</v>
      </c>
      <c r="L153" s="82">
        <v>0</v>
      </c>
      <c r="M153"/>
    </row>
    <row r="154" spans="1:13">
      <c r="A154" s="80">
        <v>2</v>
      </c>
      <c r="B154" s="76">
        <v>7</v>
      </c>
      <c r="C154" s="80">
        <v>3</v>
      </c>
      <c r="D154" s="76"/>
      <c r="E154" s="77"/>
      <c r="F154" s="79"/>
      <c r="G154" s="78" t="s">
        <v>106</v>
      </c>
      <c r="H154" s="10">
        <v>121</v>
      </c>
      <c r="I154" s="66">
        <f t="shared" ref="I154:L155" si="14">I155</f>
        <v>5840</v>
      </c>
      <c r="J154" s="106">
        <f t="shared" si="14"/>
        <v>5840</v>
      </c>
      <c r="K154" s="66">
        <f t="shared" si="14"/>
        <v>5840</v>
      </c>
      <c r="L154" s="65">
        <f t="shared" si="14"/>
        <v>5840</v>
      </c>
    </row>
    <row r="155" spans="1:13">
      <c r="A155" s="88">
        <v>2</v>
      </c>
      <c r="B155" s="97">
        <v>7</v>
      </c>
      <c r="C155" s="123">
        <v>3</v>
      </c>
      <c r="D155" s="97">
        <v>1</v>
      </c>
      <c r="E155" s="98"/>
      <c r="F155" s="99"/>
      <c r="G155" s="100" t="s">
        <v>106</v>
      </c>
      <c r="H155" s="10">
        <v>122</v>
      </c>
      <c r="I155" s="94">
        <f t="shared" si="14"/>
        <v>5840</v>
      </c>
      <c r="J155" s="120">
        <f t="shared" si="14"/>
        <v>5840</v>
      </c>
      <c r="K155" s="94">
        <f t="shared" si="14"/>
        <v>5840</v>
      </c>
      <c r="L155" s="93">
        <f t="shared" si="14"/>
        <v>5840</v>
      </c>
    </row>
    <row r="156" spans="1:13">
      <c r="A156" s="80">
        <v>2</v>
      </c>
      <c r="B156" s="76">
        <v>7</v>
      </c>
      <c r="C156" s="80">
        <v>3</v>
      </c>
      <c r="D156" s="76">
        <v>1</v>
      </c>
      <c r="E156" s="77">
        <v>1</v>
      </c>
      <c r="F156" s="79"/>
      <c r="G156" s="78" t="s">
        <v>106</v>
      </c>
      <c r="H156" s="10">
        <v>123</v>
      </c>
      <c r="I156" s="66">
        <f>SUM(I157:I158)</f>
        <v>5840</v>
      </c>
      <c r="J156" s="106">
        <f>SUM(J157:J158)</f>
        <v>5840</v>
      </c>
      <c r="K156" s="66">
        <f>SUM(K157:K158)</f>
        <v>5840</v>
      </c>
      <c r="L156" s="65">
        <f>SUM(L157:L158)</f>
        <v>5840</v>
      </c>
    </row>
    <row r="157" spans="1:13">
      <c r="A157" s="96">
        <v>2</v>
      </c>
      <c r="B157" s="71">
        <v>7</v>
      </c>
      <c r="C157" s="96">
        <v>3</v>
      </c>
      <c r="D157" s="71">
        <v>1</v>
      </c>
      <c r="E157" s="69">
        <v>1</v>
      </c>
      <c r="F157" s="72">
        <v>1</v>
      </c>
      <c r="G157" s="70" t="s">
        <v>107</v>
      </c>
      <c r="H157" s="10">
        <v>124</v>
      </c>
      <c r="I157" s="122">
        <v>5840</v>
      </c>
      <c r="J157" s="122">
        <v>5840</v>
      </c>
      <c r="K157" s="122">
        <v>5840</v>
      </c>
      <c r="L157" s="122">
        <v>5840</v>
      </c>
    </row>
    <row r="158" spans="1:13" ht="25.5" hidden="1" customHeight="1">
      <c r="A158" s="80">
        <v>2</v>
      </c>
      <c r="B158" s="76">
        <v>7</v>
      </c>
      <c r="C158" s="80">
        <v>3</v>
      </c>
      <c r="D158" s="76">
        <v>1</v>
      </c>
      <c r="E158" s="77">
        <v>1</v>
      </c>
      <c r="F158" s="79">
        <v>2</v>
      </c>
      <c r="G158" s="78" t="s">
        <v>108</v>
      </c>
      <c r="H158" s="10">
        <v>125</v>
      </c>
      <c r="I158" s="82">
        <v>0</v>
      </c>
      <c r="J158" s="83">
        <v>0</v>
      </c>
      <c r="K158" s="83">
        <v>0</v>
      </c>
      <c r="L158" s="83">
        <v>0</v>
      </c>
      <c r="M158"/>
    </row>
    <row r="159" spans="1:13" ht="24" hidden="1" customHeight="1">
      <c r="A159" s="110">
        <v>2</v>
      </c>
      <c r="B159" s="110">
        <v>8</v>
      </c>
      <c r="C159" s="61"/>
      <c r="D159" s="85"/>
      <c r="E159" s="68"/>
      <c r="F159" s="124"/>
      <c r="G159" s="73" t="s">
        <v>109</v>
      </c>
      <c r="H159" s="10">
        <v>126</v>
      </c>
      <c r="I159" s="87">
        <f>I160</f>
        <v>0</v>
      </c>
      <c r="J159" s="108">
        <f>J160</f>
        <v>0</v>
      </c>
      <c r="K159" s="87">
        <f>K160</f>
        <v>0</v>
      </c>
      <c r="L159" s="86">
        <f>L160</f>
        <v>0</v>
      </c>
      <c r="M159"/>
    </row>
    <row r="160" spans="1:13" ht="21.75" hidden="1" customHeight="1">
      <c r="A160" s="88">
        <v>2</v>
      </c>
      <c r="B160" s="88">
        <v>8</v>
      </c>
      <c r="C160" s="88">
        <v>1</v>
      </c>
      <c r="D160" s="89"/>
      <c r="E160" s="90"/>
      <c r="F160" s="92"/>
      <c r="G160" s="70" t="s">
        <v>109</v>
      </c>
      <c r="H160" s="10">
        <v>127</v>
      </c>
      <c r="I160" s="87">
        <f>I161+I166</f>
        <v>0</v>
      </c>
      <c r="J160" s="108">
        <f>J161+J166</f>
        <v>0</v>
      </c>
      <c r="K160" s="87">
        <f>K161+K166</f>
        <v>0</v>
      </c>
      <c r="L160" s="86">
        <f>L161+L166</f>
        <v>0</v>
      </c>
      <c r="M160"/>
    </row>
    <row r="161" spans="1:13" ht="27" hidden="1" customHeight="1">
      <c r="A161" s="80">
        <v>2</v>
      </c>
      <c r="B161" s="76">
        <v>8</v>
      </c>
      <c r="C161" s="78">
        <v>1</v>
      </c>
      <c r="D161" s="76">
        <v>1</v>
      </c>
      <c r="E161" s="77"/>
      <c r="F161" s="79"/>
      <c r="G161" s="78" t="s">
        <v>110</v>
      </c>
      <c r="H161" s="10">
        <v>128</v>
      </c>
      <c r="I161" s="66">
        <f>I162</f>
        <v>0</v>
      </c>
      <c r="J161" s="106">
        <f>J162</f>
        <v>0</v>
      </c>
      <c r="K161" s="66">
        <f>K162</f>
        <v>0</v>
      </c>
      <c r="L161" s="65">
        <f>L162</f>
        <v>0</v>
      </c>
      <c r="M161"/>
    </row>
    <row r="162" spans="1:13" ht="23.25" hidden="1" customHeight="1">
      <c r="A162" s="80">
        <v>2</v>
      </c>
      <c r="B162" s="76">
        <v>8</v>
      </c>
      <c r="C162" s="70">
        <v>1</v>
      </c>
      <c r="D162" s="71">
        <v>1</v>
      </c>
      <c r="E162" s="69">
        <v>1</v>
      </c>
      <c r="F162" s="72"/>
      <c r="G162" s="78" t="s">
        <v>110</v>
      </c>
      <c r="H162" s="10">
        <v>129</v>
      </c>
      <c r="I162" s="87">
        <f>SUM(I163:I165)</f>
        <v>0</v>
      </c>
      <c r="J162" s="87">
        <f>SUM(J163:J165)</f>
        <v>0</v>
      </c>
      <c r="K162" s="87">
        <f>SUM(K163:K165)</f>
        <v>0</v>
      </c>
      <c r="L162" s="87">
        <f>SUM(L163:L165)</f>
        <v>0</v>
      </c>
      <c r="M162"/>
    </row>
    <row r="163" spans="1:13" ht="23.25" hidden="1" customHeight="1">
      <c r="A163" s="76">
        <v>2</v>
      </c>
      <c r="B163" s="71">
        <v>8</v>
      </c>
      <c r="C163" s="78">
        <v>1</v>
      </c>
      <c r="D163" s="76">
        <v>1</v>
      </c>
      <c r="E163" s="77">
        <v>1</v>
      </c>
      <c r="F163" s="79">
        <v>1</v>
      </c>
      <c r="G163" s="78" t="s">
        <v>111</v>
      </c>
      <c r="H163" s="10">
        <v>130</v>
      </c>
      <c r="I163" s="82">
        <v>0</v>
      </c>
      <c r="J163" s="82">
        <v>0</v>
      </c>
      <c r="K163" s="82">
        <v>0</v>
      </c>
      <c r="L163" s="82">
        <v>0</v>
      </c>
      <c r="M163"/>
    </row>
    <row r="164" spans="1:13" ht="27" hidden="1" customHeight="1">
      <c r="A164" s="88">
        <v>2</v>
      </c>
      <c r="B164" s="97">
        <v>8</v>
      </c>
      <c r="C164" s="100">
        <v>1</v>
      </c>
      <c r="D164" s="97">
        <v>1</v>
      </c>
      <c r="E164" s="98">
        <v>1</v>
      </c>
      <c r="F164" s="99">
        <v>2</v>
      </c>
      <c r="G164" s="100" t="s">
        <v>112</v>
      </c>
      <c r="H164" s="10">
        <v>131</v>
      </c>
      <c r="I164" s="125">
        <v>0</v>
      </c>
      <c r="J164" s="125">
        <v>0</v>
      </c>
      <c r="K164" s="125">
        <v>0</v>
      </c>
      <c r="L164" s="125">
        <v>0</v>
      </c>
      <c r="M164"/>
    </row>
    <row r="165" spans="1:13" hidden="1">
      <c r="A165" s="88">
        <v>2</v>
      </c>
      <c r="B165" s="97">
        <v>8</v>
      </c>
      <c r="C165" s="100">
        <v>1</v>
      </c>
      <c r="D165" s="97">
        <v>1</v>
      </c>
      <c r="E165" s="98">
        <v>1</v>
      </c>
      <c r="F165" s="99">
        <v>3</v>
      </c>
      <c r="G165" s="100" t="s">
        <v>113</v>
      </c>
      <c r="H165" s="10">
        <v>132</v>
      </c>
      <c r="I165" s="125">
        <v>0</v>
      </c>
      <c r="J165" s="126">
        <v>0</v>
      </c>
      <c r="K165" s="125">
        <v>0</v>
      </c>
      <c r="L165" s="101">
        <v>0</v>
      </c>
    </row>
    <row r="166" spans="1:13" ht="23.25" hidden="1" customHeight="1">
      <c r="A166" s="80">
        <v>2</v>
      </c>
      <c r="B166" s="76">
        <v>8</v>
      </c>
      <c r="C166" s="78">
        <v>1</v>
      </c>
      <c r="D166" s="76">
        <v>2</v>
      </c>
      <c r="E166" s="77"/>
      <c r="F166" s="79"/>
      <c r="G166" s="78" t="s">
        <v>114</v>
      </c>
      <c r="H166" s="10">
        <v>133</v>
      </c>
      <c r="I166" s="66">
        <f t="shared" ref="I166:L167" si="15">I167</f>
        <v>0</v>
      </c>
      <c r="J166" s="106">
        <f t="shared" si="15"/>
        <v>0</v>
      </c>
      <c r="K166" s="66">
        <f t="shared" si="15"/>
        <v>0</v>
      </c>
      <c r="L166" s="65">
        <f t="shared" si="15"/>
        <v>0</v>
      </c>
      <c r="M166"/>
    </row>
    <row r="167" spans="1:13" hidden="1">
      <c r="A167" s="80">
        <v>2</v>
      </c>
      <c r="B167" s="76">
        <v>8</v>
      </c>
      <c r="C167" s="78">
        <v>1</v>
      </c>
      <c r="D167" s="76">
        <v>2</v>
      </c>
      <c r="E167" s="77">
        <v>1</v>
      </c>
      <c r="F167" s="79"/>
      <c r="G167" s="78" t="s">
        <v>114</v>
      </c>
      <c r="H167" s="10">
        <v>134</v>
      </c>
      <c r="I167" s="66">
        <f t="shared" si="15"/>
        <v>0</v>
      </c>
      <c r="J167" s="106">
        <f t="shared" si="15"/>
        <v>0</v>
      </c>
      <c r="K167" s="66">
        <f t="shared" si="15"/>
        <v>0</v>
      </c>
      <c r="L167" s="65">
        <f t="shared" si="15"/>
        <v>0</v>
      </c>
    </row>
    <row r="168" spans="1:13" hidden="1">
      <c r="A168" s="88">
        <v>2</v>
      </c>
      <c r="B168" s="89">
        <v>8</v>
      </c>
      <c r="C168" s="91">
        <v>1</v>
      </c>
      <c r="D168" s="89">
        <v>2</v>
      </c>
      <c r="E168" s="90">
        <v>1</v>
      </c>
      <c r="F168" s="92">
        <v>1</v>
      </c>
      <c r="G168" s="78" t="s">
        <v>114</v>
      </c>
      <c r="H168" s="10">
        <v>135</v>
      </c>
      <c r="I168" s="127">
        <v>0</v>
      </c>
      <c r="J168" s="83">
        <v>0</v>
      </c>
      <c r="K168" s="83">
        <v>0</v>
      </c>
      <c r="L168" s="83">
        <v>0</v>
      </c>
    </row>
    <row r="169" spans="1:13" ht="93" hidden="1" customHeight="1">
      <c r="A169" s="110">
        <v>2</v>
      </c>
      <c r="B169" s="61">
        <v>9</v>
      </c>
      <c r="C169" s="63"/>
      <c r="D169" s="61"/>
      <c r="E169" s="62"/>
      <c r="F169" s="64"/>
      <c r="G169" s="63" t="s">
        <v>115</v>
      </c>
      <c r="H169" s="10">
        <v>136</v>
      </c>
      <c r="I169" s="66">
        <f>I170+I174</f>
        <v>0</v>
      </c>
      <c r="J169" s="106">
        <f>J170+J174</f>
        <v>0</v>
      </c>
      <c r="K169" s="66">
        <f>K170+K174</f>
        <v>0</v>
      </c>
      <c r="L169" s="65">
        <f>L170+L174</f>
        <v>0</v>
      </c>
      <c r="M169"/>
    </row>
    <row r="170" spans="1:13" s="91" customFormat="1" ht="39" hidden="1" customHeight="1">
      <c r="A170" s="80">
        <v>2</v>
      </c>
      <c r="B170" s="76">
        <v>9</v>
      </c>
      <c r="C170" s="78">
        <v>1</v>
      </c>
      <c r="D170" s="76"/>
      <c r="E170" s="77"/>
      <c r="F170" s="79"/>
      <c r="G170" s="78" t="s">
        <v>116</v>
      </c>
      <c r="H170" s="10">
        <v>137</v>
      </c>
      <c r="I170" s="66">
        <f t="shared" ref="I170:L172" si="16">I171</f>
        <v>0</v>
      </c>
      <c r="J170" s="106">
        <f t="shared" si="16"/>
        <v>0</v>
      </c>
      <c r="K170" s="66">
        <f t="shared" si="16"/>
        <v>0</v>
      </c>
      <c r="L170" s="65">
        <f t="shared" si="16"/>
        <v>0</v>
      </c>
    </row>
    <row r="171" spans="1:13" ht="42.75" hidden="1" customHeight="1">
      <c r="A171" s="96">
        <v>2</v>
      </c>
      <c r="B171" s="71">
        <v>9</v>
      </c>
      <c r="C171" s="70">
        <v>1</v>
      </c>
      <c r="D171" s="71">
        <v>1</v>
      </c>
      <c r="E171" s="69"/>
      <c r="F171" s="72"/>
      <c r="G171" s="78" t="s">
        <v>116</v>
      </c>
      <c r="H171" s="10">
        <v>138</v>
      </c>
      <c r="I171" s="87">
        <f t="shared" si="16"/>
        <v>0</v>
      </c>
      <c r="J171" s="108">
        <f t="shared" si="16"/>
        <v>0</v>
      </c>
      <c r="K171" s="87">
        <f t="shared" si="16"/>
        <v>0</v>
      </c>
      <c r="L171" s="86">
        <f t="shared" si="16"/>
        <v>0</v>
      </c>
      <c r="M171"/>
    </row>
    <row r="172" spans="1:13" ht="38.25" hidden="1" customHeight="1">
      <c r="A172" s="80">
        <v>2</v>
      </c>
      <c r="B172" s="76">
        <v>9</v>
      </c>
      <c r="C172" s="80">
        <v>1</v>
      </c>
      <c r="D172" s="76">
        <v>1</v>
      </c>
      <c r="E172" s="77">
        <v>1</v>
      </c>
      <c r="F172" s="79"/>
      <c r="G172" s="78" t="s">
        <v>116</v>
      </c>
      <c r="H172" s="10">
        <v>139</v>
      </c>
      <c r="I172" s="66">
        <f t="shared" si="16"/>
        <v>0</v>
      </c>
      <c r="J172" s="106">
        <f t="shared" si="16"/>
        <v>0</v>
      </c>
      <c r="K172" s="66">
        <f t="shared" si="16"/>
        <v>0</v>
      </c>
      <c r="L172" s="65">
        <f t="shared" si="16"/>
        <v>0</v>
      </c>
      <c r="M172"/>
    </row>
    <row r="173" spans="1:13" ht="38.25" hidden="1" customHeight="1">
      <c r="A173" s="96">
        <v>2</v>
      </c>
      <c r="B173" s="71">
        <v>9</v>
      </c>
      <c r="C173" s="71">
        <v>1</v>
      </c>
      <c r="D173" s="71">
        <v>1</v>
      </c>
      <c r="E173" s="69">
        <v>1</v>
      </c>
      <c r="F173" s="72">
        <v>1</v>
      </c>
      <c r="G173" s="78" t="s">
        <v>116</v>
      </c>
      <c r="H173" s="10">
        <v>140</v>
      </c>
      <c r="I173" s="122">
        <v>0</v>
      </c>
      <c r="J173" s="122">
        <v>0</v>
      </c>
      <c r="K173" s="122">
        <v>0</v>
      </c>
      <c r="L173" s="122">
        <v>0</v>
      </c>
      <c r="M173"/>
    </row>
    <row r="174" spans="1:13" ht="90.75" hidden="1" customHeight="1">
      <c r="A174" s="80">
        <v>2</v>
      </c>
      <c r="B174" s="76">
        <v>9</v>
      </c>
      <c r="C174" s="76">
        <v>2</v>
      </c>
      <c r="D174" s="76"/>
      <c r="E174" s="77"/>
      <c r="F174" s="79"/>
      <c r="G174" s="78" t="s">
        <v>115</v>
      </c>
      <c r="H174" s="10">
        <v>141</v>
      </c>
      <c r="I174" s="66">
        <f>SUM(I175+I180)</f>
        <v>0</v>
      </c>
      <c r="J174" s="66">
        <f>SUM(J175+J180)</f>
        <v>0</v>
      </c>
      <c r="K174" s="66">
        <f>SUM(K175+K180)</f>
        <v>0</v>
      </c>
      <c r="L174" s="66">
        <f>SUM(L175+L180)</f>
        <v>0</v>
      </c>
      <c r="M174"/>
    </row>
    <row r="175" spans="1:13" ht="91.5" hidden="1" customHeight="1">
      <c r="A175" s="80">
        <v>2</v>
      </c>
      <c r="B175" s="76">
        <v>9</v>
      </c>
      <c r="C175" s="76">
        <v>2</v>
      </c>
      <c r="D175" s="71">
        <v>1</v>
      </c>
      <c r="E175" s="69"/>
      <c r="F175" s="72"/>
      <c r="G175" s="78" t="s">
        <v>117</v>
      </c>
      <c r="H175" s="10">
        <v>142</v>
      </c>
      <c r="I175" s="87">
        <f>I176</f>
        <v>0</v>
      </c>
      <c r="J175" s="108">
        <f>J176</f>
        <v>0</v>
      </c>
      <c r="K175" s="87">
        <f>K176</f>
        <v>0</v>
      </c>
      <c r="L175" s="86">
        <f>L176</f>
        <v>0</v>
      </c>
      <c r="M175"/>
    </row>
    <row r="176" spans="1:13" ht="93" hidden="1" customHeight="1">
      <c r="A176" s="96">
        <v>2</v>
      </c>
      <c r="B176" s="71">
        <v>9</v>
      </c>
      <c r="C176" s="71">
        <v>2</v>
      </c>
      <c r="D176" s="76">
        <v>1</v>
      </c>
      <c r="E176" s="77">
        <v>1</v>
      </c>
      <c r="F176" s="79"/>
      <c r="G176" s="78" t="s">
        <v>117</v>
      </c>
      <c r="H176" s="10">
        <v>143</v>
      </c>
      <c r="I176" s="66">
        <f>SUM(I177:I179)</f>
        <v>0</v>
      </c>
      <c r="J176" s="106">
        <f>SUM(J177:J179)</f>
        <v>0</v>
      </c>
      <c r="K176" s="66">
        <f>SUM(K177:K179)</f>
        <v>0</v>
      </c>
      <c r="L176" s="65">
        <f>SUM(L177:L179)</f>
        <v>0</v>
      </c>
      <c r="M176"/>
    </row>
    <row r="177" spans="1:13" ht="105" hidden="1" customHeight="1">
      <c r="A177" s="88">
        <v>2</v>
      </c>
      <c r="B177" s="97">
        <v>9</v>
      </c>
      <c r="C177" s="97">
        <v>2</v>
      </c>
      <c r="D177" s="97">
        <v>1</v>
      </c>
      <c r="E177" s="98">
        <v>1</v>
      </c>
      <c r="F177" s="99">
        <v>1</v>
      </c>
      <c r="G177" s="78" t="s">
        <v>118</v>
      </c>
      <c r="H177" s="10">
        <v>144</v>
      </c>
      <c r="I177" s="125">
        <v>0</v>
      </c>
      <c r="J177" s="81">
        <v>0</v>
      </c>
      <c r="K177" s="81">
        <v>0</v>
      </c>
      <c r="L177" s="81">
        <v>0</v>
      </c>
      <c r="M177"/>
    </row>
    <row r="178" spans="1:13" ht="107.25" hidden="1" customHeight="1">
      <c r="A178" s="80">
        <v>2</v>
      </c>
      <c r="B178" s="76">
        <v>9</v>
      </c>
      <c r="C178" s="76">
        <v>2</v>
      </c>
      <c r="D178" s="76">
        <v>1</v>
      </c>
      <c r="E178" s="77">
        <v>1</v>
      </c>
      <c r="F178" s="79">
        <v>2</v>
      </c>
      <c r="G178" s="78" t="s">
        <v>119</v>
      </c>
      <c r="H178" s="10">
        <v>145</v>
      </c>
      <c r="I178" s="82">
        <v>0</v>
      </c>
      <c r="J178" s="128">
        <v>0</v>
      </c>
      <c r="K178" s="128">
        <v>0</v>
      </c>
      <c r="L178" s="128">
        <v>0</v>
      </c>
      <c r="M178"/>
    </row>
    <row r="179" spans="1:13" ht="104.25" hidden="1" customHeight="1">
      <c r="A179" s="80">
        <v>2</v>
      </c>
      <c r="B179" s="76">
        <v>9</v>
      </c>
      <c r="C179" s="76">
        <v>2</v>
      </c>
      <c r="D179" s="76">
        <v>1</v>
      </c>
      <c r="E179" s="77">
        <v>1</v>
      </c>
      <c r="F179" s="79">
        <v>3</v>
      </c>
      <c r="G179" s="78" t="s">
        <v>120</v>
      </c>
      <c r="H179" s="10">
        <v>146</v>
      </c>
      <c r="I179" s="82">
        <v>0</v>
      </c>
      <c r="J179" s="82">
        <v>0</v>
      </c>
      <c r="K179" s="82">
        <v>0</v>
      </c>
      <c r="L179" s="82">
        <v>0</v>
      </c>
      <c r="M179"/>
    </row>
    <row r="180" spans="1:13" ht="92.25" hidden="1" customHeight="1">
      <c r="A180" s="129">
        <v>2</v>
      </c>
      <c r="B180" s="129">
        <v>9</v>
      </c>
      <c r="C180" s="129">
        <v>2</v>
      </c>
      <c r="D180" s="129">
        <v>2</v>
      </c>
      <c r="E180" s="129"/>
      <c r="F180" s="129"/>
      <c r="G180" s="78" t="s">
        <v>121</v>
      </c>
      <c r="H180" s="10">
        <v>147</v>
      </c>
      <c r="I180" s="66">
        <f>I181</f>
        <v>0</v>
      </c>
      <c r="J180" s="106">
        <f>J181</f>
        <v>0</v>
      </c>
      <c r="K180" s="66">
        <f>K181</f>
        <v>0</v>
      </c>
      <c r="L180" s="65">
        <f>L181</f>
        <v>0</v>
      </c>
      <c r="M180"/>
    </row>
    <row r="181" spans="1:13" ht="91.5" hidden="1" customHeight="1">
      <c r="A181" s="80">
        <v>2</v>
      </c>
      <c r="B181" s="76">
        <v>9</v>
      </c>
      <c r="C181" s="76">
        <v>2</v>
      </c>
      <c r="D181" s="76">
        <v>2</v>
      </c>
      <c r="E181" s="77">
        <v>1</v>
      </c>
      <c r="F181" s="79"/>
      <c r="G181" s="78" t="s">
        <v>121</v>
      </c>
      <c r="H181" s="10">
        <v>148</v>
      </c>
      <c r="I181" s="87">
        <f>SUM(I182:I184)</f>
        <v>0</v>
      </c>
      <c r="J181" s="87">
        <f>SUM(J182:J184)</f>
        <v>0</v>
      </c>
      <c r="K181" s="87">
        <f>SUM(K182:K184)</f>
        <v>0</v>
      </c>
      <c r="L181" s="87">
        <f>SUM(L182:L184)</f>
        <v>0</v>
      </c>
      <c r="M181"/>
    </row>
    <row r="182" spans="1:13" ht="105" hidden="1" customHeight="1">
      <c r="A182" s="80">
        <v>2</v>
      </c>
      <c r="B182" s="76">
        <v>9</v>
      </c>
      <c r="C182" s="76">
        <v>2</v>
      </c>
      <c r="D182" s="76">
        <v>2</v>
      </c>
      <c r="E182" s="76">
        <v>1</v>
      </c>
      <c r="F182" s="79">
        <v>1</v>
      </c>
      <c r="G182" s="78" t="s">
        <v>122</v>
      </c>
      <c r="H182" s="10">
        <v>149</v>
      </c>
      <c r="I182" s="82">
        <v>0</v>
      </c>
      <c r="J182" s="81">
        <v>0</v>
      </c>
      <c r="K182" s="81">
        <v>0</v>
      </c>
      <c r="L182" s="81">
        <v>0</v>
      </c>
      <c r="M182"/>
    </row>
    <row r="183" spans="1:13" ht="105" hidden="1" customHeight="1">
      <c r="A183" s="89">
        <v>2</v>
      </c>
      <c r="B183" s="91">
        <v>9</v>
      </c>
      <c r="C183" s="89">
        <v>2</v>
      </c>
      <c r="D183" s="90">
        <v>2</v>
      </c>
      <c r="E183" s="90">
        <v>1</v>
      </c>
      <c r="F183" s="92">
        <v>2</v>
      </c>
      <c r="G183" s="78" t="s">
        <v>123</v>
      </c>
      <c r="H183" s="10">
        <v>150</v>
      </c>
      <c r="I183" s="81">
        <v>0</v>
      </c>
      <c r="J183" s="83">
        <v>0</v>
      </c>
      <c r="K183" s="83">
        <v>0</v>
      </c>
      <c r="L183" s="83">
        <v>0</v>
      </c>
      <c r="M183"/>
    </row>
    <row r="184" spans="1:13" ht="104.25" hidden="1" customHeight="1">
      <c r="A184" s="76">
        <v>2</v>
      </c>
      <c r="B184" s="100">
        <v>9</v>
      </c>
      <c r="C184" s="97">
        <v>2</v>
      </c>
      <c r="D184" s="98">
        <v>2</v>
      </c>
      <c r="E184" s="98">
        <v>1</v>
      </c>
      <c r="F184" s="99">
        <v>3</v>
      </c>
      <c r="G184" s="78" t="s">
        <v>124</v>
      </c>
      <c r="H184" s="10">
        <v>151</v>
      </c>
      <c r="I184" s="128">
        <v>0</v>
      </c>
      <c r="J184" s="128">
        <v>0</v>
      </c>
      <c r="K184" s="128">
        <v>0</v>
      </c>
      <c r="L184" s="128">
        <v>0</v>
      </c>
      <c r="M184"/>
    </row>
    <row r="185" spans="1:13" ht="76.5" hidden="1" customHeight="1">
      <c r="A185" s="61">
        <v>3</v>
      </c>
      <c r="B185" s="63"/>
      <c r="C185" s="61"/>
      <c r="D185" s="62"/>
      <c r="E185" s="62"/>
      <c r="F185" s="64"/>
      <c r="G185" s="115" t="s">
        <v>125</v>
      </c>
      <c r="H185" s="10">
        <v>152</v>
      </c>
      <c r="I185" s="65">
        <f>SUM(I186+I239+I304)</f>
        <v>0</v>
      </c>
      <c r="J185" s="106">
        <f>SUM(J186+J239+J304)</f>
        <v>0</v>
      </c>
      <c r="K185" s="66">
        <f>SUM(K186+K239+K304)</f>
        <v>0</v>
      </c>
      <c r="L185" s="65">
        <f>SUM(L186+L239+L304)</f>
        <v>0</v>
      </c>
      <c r="M185"/>
    </row>
    <row r="186" spans="1:13" ht="34.5" hidden="1" customHeight="1">
      <c r="A186" s="110">
        <v>3</v>
      </c>
      <c r="B186" s="61">
        <v>1</v>
      </c>
      <c r="C186" s="85"/>
      <c r="D186" s="68"/>
      <c r="E186" s="68"/>
      <c r="F186" s="124"/>
      <c r="G186" s="105" t="s">
        <v>126</v>
      </c>
      <c r="H186" s="10">
        <v>153</v>
      </c>
      <c r="I186" s="65">
        <f>SUM(I187+I210+I217+I229+I233)</f>
        <v>0</v>
      </c>
      <c r="J186" s="86">
        <f>SUM(J187+J210+J217+J229+J233)</f>
        <v>0</v>
      </c>
      <c r="K186" s="86">
        <f>SUM(K187+K210+K217+K229+K233)</f>
        <v>0</v>
      </c>
      <c r="L186" s="86">
        <f>SUM(L187+L210+L217+L229+L233)</f>
        <v>0</v>
      </c>
      <c r="M186"/>
    </row>
    <row r="187" spans="1:13" ht="30.75" hidden="1" customHeight="1">
      <c r="A187" s="71">
        <v>3</v>
      </c>
      <c r="B187" s="70">
        <v>1</v>
      </c>
      <c r="C187" s="71">
        <v>1</v>
      </c>
      <c r="D187" s="69"/>
      <c r="E187" s="69"/>
      <c r="F187" s="130"/>
      <c r="G187" s="80" t="s">
        <v>127</v>
      </c>
      <c r="H187" s="10">
        <v>154</v>
      </c>
      <c r="I187" s="86">
        <f>SUM(I188+I191+I196+I202+I207)</f>
        <v>0</v>
      </c>
      <c r="J187" s="106">
        <f>SUM(J188+J191+J196+J202+J207)</f>
        <v>0</v>
      </c>
      <c r="K187" s="66">
        <f>SUM(K188+K191+K196+K202+K207)</f>
        <v>0</v>
      </c>
      <c r="L187" s="65">
        <f>SUM(L188+L191+L196+L202+L207)</f>
        <v>0</v>
      </c>
      <c r="M187"/>
    </row>
    <row r="188" spans="1:13" ht="33" hidden="1" customHeight="1">
      <c r="A188" s="76">
        <v>3</v>
      </c>
      <c r="B188" s="78">
        <v>1</v>
      </c>
      <c r="C188" s="76">
        <v>1</v>
      </c>
      <c r="D188" s="77">
        <v>1</v>
      </c>
      <c r="E188" s="77"/>
      <c r="F188" s="131"/>
      <c r="G188" s="80" t="s">
        <v>128</v>
      </c>
      <c r="H188" s="10">
        <v>155</v>
      </c>
      <c r="I188" s="65">
        <f t="shared" ref="I188:L189" si="17">I189</f>
        <v>0</v>
      </c>
      <c r="J188" s="108">
        <f t="shared" si="17"/>
        <v>0</v>
      </c>
      <c r="K188" s="87">
        <f t="shared" si="17"/>
        <v>0</v>
      </c>
      <c r="L188" s="86">
        <f t="shared" si="17"/>
        <v>0</v>
      </c>
      <c r="M188"/>
    </row>
    <row r="189" spans="1:13" ht="24" hidden="1" customHeight="1">
      <c r="A189" s="76">
        <v>3</v>
      </c>
      <c r="B189" s="78">
        <v>1</v>
      </c>
      <c r="C189" s="76">
        <v>1</v>
      </c>
      <c r="D189" s="77">
        <v>1</v>
      </c>
      <c r="E189" s="77">
        <v>1</v>
      </c>
      <c r="F189" s="111"/>
      <c r="G189" s="80" t="s">
        <v>128</v>
      </c>
      <c r="H189" s="10">
        <v>156</v>
      </c>
      <c r="I189" s="86">
        <f t="shared" si="17"/>
        <v>0</v>
      </c>
      <c r="J189" s="65">
        <f t="shared" si="17"/>
        <v>0</v>
      </c>
      <c r="K189" s="65">
        <f t="shared" si="17"/>
        <v>0</v>
      </c>
      <c r="L189" s="65">
        <f t="shared" si="17"/>
        <v>0</v>
      </c>
      <c r="M189"/>
    </row>
    <row r="190" spans="1:13" ht="31.5" hidden="1" customHeight="1">
      <c r="A190" s="76">
        <v>3</v>
      </c>
      <c r="B190" s="78">
        <v>1</v>
      </c>
      <c r="C190" s="76">
        <v>1</v>
      </c>
      <c r="D190" s="77">
        <v>1</v>
      </c>
      <c r="E190" s="77">
        <v>1</v>
      </c>
      <c r="F190" s="111">
        <v>1</v>
      </c>
      <c r="G190" s="80" t="s">
        <v>128</v>
      </c>
      <c r="H190" s="10">
        <v>157</v>
      </c>
      <c r="I190" s="83">
        <v>0</v>
      </c>
      <c r="J190" s="83">
        <v>0</v>
      </c>
      <c r="K190" s="83">
        <v>0</v>
      </c>
      <c r="L190" s="83">
        <v>0</v>
      </c>
      <c r="M190"/>
    </row>
    <row r="191" spans="1:13" ht="27.75" hidden="1" customHeight="1">
      <c r="A191" s="71">
        <v>3</v>
      </c>
      <c r="B191" s="69">
        <v>1</v>
      </c>
      <c r="C191" s="69">
        <v>1</v>
      </c>
      <c r="D191" s="69">
        <v>2</v>
      </c>
      <c r="E191" s="69"/>
      <c r="F191" s="72"/>
      <c r="G191" s="70" t="s">
        <v>129</v>
      </c>
      <c r="H191" s="10">
        <v>158</v>
      </c>
      <c r="I191" s="86">
        <f>I192</f>
        <v>0</v>
      </c>
      <c r="J191" s="108">
        <f>J192</f>
        <v>0</v>
      </c>
      <c r="K191" s="87">
        <f>K192</f>
        <v>0</v>
      </c>
      <c r="L191" s="86">
        <f>L192</f>
        <v>0</v>
      </c>
      <c r="M191"/>
    </row>
    <row r="192" spans="1:13" ht="27.75" hidden="1" customHeight="1">
      <c r="A192" s="76">
        <v>3</v>
      </c>
      <c r="B192" s="77">
        <v>1</v>
      </c>
      <c r="C192" s="77">
        <v>1</v>
      </c>
      <c r="D192" s="77">
        <v>2</v>
      </c>
      <c r="E192" s="77">
        <v>1</v>
      </c>
      <c r="F192" s="79"/>
      <c r="G192" s="70" t="s">
        <v>129</v>
      </c>
      <c r="H192" s="10">
        <v>159</v>
      </c>
      <c r="I192" s="65">
        <f>SUM(I193:I195)</f>
        <v>0</v>
      </c>
      <c r="J192" s="106">
        <f>SUM(J193:J195)</f>
        <v>0</v>
      </c>
      <c r="K192" s="66">
        <f>SUM(K193:K195)</f>
        <v>0</v>
      </c>
      <c r="L192" s="65">
        <f>SUM(L193:L195)</f>
        <v>0</v>
      </c>
      <c r="M192"/>
    </row>
    <row r="193" spans="1:13" ht="27" hidden="1" customHeight="1">
      <c r="A193" s="71">
        <v>3</v>
      </c>
      <c r="B193" s="69">
        <v>1</v>
      </c>
      <c r="C193" s="69">
        <v>1</v>
      </c>
      <c r="D193" s="69">
        <v>2</v>
      </c>
      <c r="E193" s="69">
        <v>1</v>
      </c>
      <c r="F193" s="72">
        <v>1</v>
      </c>
      <c r="G193" s="70" t="s">
        <v>130</v>
      </c>
      <c r="H193" s="10">
        <v>160</v>
      </c>
      <c r="I193" s="81">
        <v>0</v>
      </c>
      <c r="J193" s="81">
        <v>0</v>
      </c>
      <c r="K193" s="81">
        <v>0</v>
      </c>
      <c r="L193" s="128">
        <v>0</v>
      </c>
      <c r="M193"/>
    </row>
    <row r="194" spans="1:13" ht="27" hidden="1" customHeight="1">
      <c r="A194" s="76">
        <v>3</v>
      </c>
      <c r="B194" s="77">
        <v>1</v>
      </c>
      <c r="C194" s="77">
        <v>1</v>
      </c>
      <c r="D194" s="77">
        <v>2</v>
      </c>
      <c r="E194" s="77">
        <v>1</v>
      </c>
      <c r="F194" s="79">
        <v>2</v>
      </c>
      <c r="G194" s="78" t="s">
        <v>131</v>
      </c>
      <c r="H194" s="10">
        <v>161</v>
      </c>
      <c r="I194" s="83">
        <v>0</v>
      </c>
      <c r="J194" s="83">
        <v>0</v>
      </c>
      <c r="K194" s="83">
        <v>0</v>
      </c>
      <c r="L194" s="83">
        <v>0</v>
      </c>
      <c r="M194"/>
    </row>
    <row r="195" spans="1:13" ht="26.25" hidden="1" customHeight="1">
      <c r="A195" s="71">
        <v>3</v>
      </c>
      <c r="B195" s="69">
        <v>1</v>
      </c>
      <c r="C195" s="69">
        <v>1</v>
      </c>
      <c r="D195" s="69">
        <v>2</v>
      </c>
      <c r="E195" s="69">
        <v>1</v>
      </c>
      <c r="F195" s="72">
        <v>3</v>
      </c>
      <c r="G195" s="70" t="s">
        <v>132</v>
      </c>
      <c r="H195" s="10">
        <v>162</v>
      </c>
      <c r="I195" s="81">
        <v>0</v>
      </c>
      <c r="J195" s="81">
        <v>0</v>
      </c>
      <c r="K195" s="81">
        <v>0</v>
      </c>
      <c r="L195" s="128">
        <v>0</v>
      </c>
      <c r="M195"/>
    </row>
    <row r="196" spans="1:13" ht="27.75" hidden="1" customHeight="1">
      <c r="A196" s="76">
        <v>3</v>
      </c>
      <c r="B196" s="77">
        <v>1</v>
      </c>
      <c r="C196" s="77">
        <v>1</v>
      </c>
      <c r="D196" s="77">
        <v>3</v>
      </c>
      <c r="E196" s="77"/>
      <c r="F196" s="79"/>
      <c r="G196" s="78" t="s">
        <v>133</v>
      </c>
      <c r="H196" s="10">
        <v>163</v>
      </c>
      <c r="I196" s="65">
        <f>I197</f>
        <v>0</v>
      </c>
      <c r="J196" s="106">
        <f>J197</f>
        <v>0</v>
      </c>
      <c r="K196" s="66">
        <f>K197</f>
        <v>0</v>
      </c>
      <c r="L196" s="65">
        <f>L197</f>
        <v>0</v>
      </c>
      <c r="M196"/>
    </row>
    <row r="197" spans="1:13" ht="23.25" hidden="1" customHeight="1">
      <c r="A197" s="76">
        <v>3</v>
      </c>
      <c r="B197" s="77">
        <v>1</v>
      </c>
      <c r="C197" s="77">
        <v>1</v>
      </c>
      <c r="D197" s="77">
        <v>3</v>
      </c>
      <c r="E197" s="77">
        <v>1</v>
      </c>
      <c r="F197" s="79"/>
      <c r="G197" s="78" t="s">
        <v>133</v>
      </c>
      <c r="H197" s="10">
        <v>164</v>
      </c>
      <c r="I197" s="65">
        <f>SUM(I198:I201)</f>
        <v>0</v>
      </c>
      <c r="J197" s="65">
        <f>SUM(J198:J201)</f>
        <v>0</v>
      </c>
      <c r="K197" s="65">
        <f>SUM(K198:K201)</f>
        <v>0</v>
      </c>
      <c r="L197" s="65">
        <f>SUM(L198:L201)</f>
        <v>0</v>
      </c>
      <c r="M197"/>
    </row>
    <row r="198" spans="1:13" ht="23.25" hidden="1" customHeight="1">
      <c r="A198" s="76">
        <v>3</v>
      </c>
      <c r="B198" s="77">
        <v>1</v>
      </c>
      <c r="C198" s="77">
        <v>1</v>
      </c>
      <c r="D198" s="77">
        <v>3</v>
      </c>
      <c r="E198" s="77">
        <v>1</v>
      </c>
      <c r="F198" s="79">
        <v>1</v>
      </c>
      <c r="G198" s="78" t="s">
        <v>134</v>
      </c>
      <c r="H198" s="10">
        <v>165</v>
      </c>
      <c r="I198" s="83">
        <v>0</v>
      </c>
      <c r="J198" s="83">
        <v>0</v>
      </c>
      <c r="K198" s="83">
        <v>0</v>
      </c>
      <c r="L198" s="128">
        <v>0</v>
      </c>
      <c r="M198"/>
    </row>
    <row r="199" spans="1:13" ht="29.25" hidden="1" customHeight="1">
      <c r="A199" s="76">
        <v>3</v>
      </c>
      <c r="B199" s="77">
        <v>1</v>
      </c>
      <c r="C199" s="77">
        <v>1</v>
      </c>
      <c r="D199" s="77">
        <v>3</v>
      </c>
      <c r="E199" s="77">
        <v>1</v>
      </c>
      <c r="F199" s="79">
        <v>2</v>
      </c>
      <c r="G199" s="78" t="s">
        <v>135</v>
      </c>
      <c r="H199" s="10">
        <v>166</v>
      </c>
      <c r="I199" s="81">
        <v>0</v>
      </c>
      <c r="J199" s="83">
        <v>0</v>
      </c>
      <c r="K199" s="83">
        <v>0</v>
      </c>
      <c r="L199" s="83">
        <v>0</v>
      </c>
      <c r="M199"/>
    </row>
    <row r="200" spans="1:13" ht="27" hidden="1" customHeight="1">
      <c r="A200" s="76">
        <v>3</v>
      </c>
      <c r="B200" s="77">
        <v>1</v>
      </c>
      <c r="C200" s="77">
        <v>1</v>
      </c>
      <c r="D200" s="77">
        <v>3</v>
      </c>
      <c r="E200" s="77">
        <v>1</v>
      </c>
      <c r="F200" s="79">
        <v>3</v>
      </c>
      <c r="G200" s="80" t="s">
        <v>136</v>
      </c>
      <c r="H200" s="10">
        <v>167</v>
      </c>
      <c r="I200" s="81">
        <v>0</v>
      </c>
      <c r="J200" s="101">
        <v>0</v>
      </c>
      <c r="K200" s="101">
        <v>0</v>
      </c>
      <c r="L200" s="101">
        <v>0</v>
      </c>
      <c r="M200"/>
    </row>
    <row r="201" spans="1:13" ht="25.5" hidden="1" customHeight="1">
      <c r="A201" s="89">
        <v>3</v>
      </c>
      <c r="B201" s="90">
        <v>1</v>
      </c>
      <c r="C201" s="90">
        <v>1</v>
      </c>
      <c r="D201" s="90">
        <v>3</v>
      </c>
      <c r="E201" s="90">
        <v>1</v>
      </c>
      <c r="F201" s="92">
        <v>4</v>
      </c>
      <c r="G201" s="17" t="s">
        <v>137</v>
      </c>
      <c r="H201" s="10">
        <v>168</v>
      </c>
      <c r="I201" s="132">
        <v>0</v>
      </c>
      <c r="J201" s="133">
        <v>0</v>
      </c>
      <c r="K201" s="83">
        <v>0</v>
      </c>
      <c r="L201" s="83">
        <v>0</v>
      </c>
      <c r="M201"/>
    </row>
    <row r="202" spans="1:13" ht="27" hidden="1" customHeight="1">
      <c r="A202" s="89">
        <v>3</v>
      </c>
      <c r="B202" s="90">
        <v>1</v>
      </c>
      <c r="C202" s="90">
        <v>1</v>
      </c>
      <c r="D202" s="90">
        <v>4</v>
      </c>
      <c r="E202" s="90"/>
      <c r="F202" s="92"/>
      <c r="G202" s="91" t="s">
        <v>138</v>
      </c>
      <c r="H202" s="10">
        <v>169</v>
      </c>
      <c r="I202" s="65">
        <f>I203</f>
        <v>0</v>
      </c>
      <c r="J202" s="109">
        <f>J203</f>
        <v>0</v>
      </c>
      <c r="K202" s="74">
        <f>K203</f>
        <v>0</v>
      </c>
      <c r="L202" s="75">
        <f>L203</f>
        <v>0</v>
      </c>
      <c r="M202"/>
    </row>
    <row r="203" spans="1:13" ht="27.75" hidden="1" customHeight="1">
      <c r="A203" s="76">
        <v>3</v>
      </c>
      <c r="B203" s="77">
        <v>1</v>
      </c>
      <c r="C203" s="77">
        <v>1</v>
      </c>
      <c r="D203" s="77">
        <v>4</v>
      </c>
      <c r="E203" s="77">
        <v>1</v>
      </c>
      <c r="F203" s="79"/>
      <c r="G203" s="91" t="s">
        <v>138</v>
      </c>
      <c r="H203" s="10">
        <v>170</v>
      </c>
      <c r="I203" s="86">
        <f>SUM(I204:I206)</f>
        <v>0</v>
      </c>
      <c r="J203" s="106">
        <f>SUM(J204:J206)</f>
        <v>0</v>
      </c>
      <c r="K203" s="66">
        <f>SUM(K204:K206)</f>
        <v>0</v>
      </c>
      <c r="L203" s="65">
        <f>SUM(L204:L206)</f>
        <v>0</v>
      </c>
      <c r="M203"/>
    </row>
    <row r="204" spans="1:13" ht="24.75" hidden="1" customHeight="1">
      <c r="A204" s="76">
        <v>3</v>
      </c>
      <c r="B204" s="77">
        <v>1</v>
      </c>
      <c r="C204" s="77">
        <v>1</v>
      </c>
      <c r="D204" s="77">
        <v>4</v>
      </c>
      <c r="E204" s="77">
        <v>1</v>
      </c>
      <c r="F204" s="79">
        <v>1</v>
      </c>
      <c r="G204" s="78" t="s">
        <v>139</v>
      </c>
      <c r="H204" s="10">
        <v>171</v>
      </c>
      <c r="I204" s="83">
        <v>0</v>
      </c>
      <c r="J204" s="83">
        <v>0</v>
      </c>
      <c r="K204" s="83">
        <v>0</v>
      </c>
      <c r="L204" s="128">
        <v>0</v>
      </c>
      <c r="M204"/>
    </row>
    <row r="205" spans="1:13" ht="25.5" hidden="1" customHeight="1">
      <c r="A205" s="71">
        <v>3</v>
      </c>
      <c r="B205" s="69">
        <v>1</v>
      </c>
      <c r="C205" s="69">
        <v>1</v>
      </c>
      <c r="D205" s="69">
        <v>4</v>
      </c>
      <c r="E205" s="69">
        <v>1</v>
      </c>
      <c r="F205" s="72">
        <v>2</v>
      </c>
      <c r="G205" s="70" t="s">
        <v>140</v>
      </c>
      <c r="H205" s="10">
        <v>172</v>
      </c>
      <c r="I205" s="81">
        <v>0</v>
      </c>
      <c r="J205" s="81">
        <v>0</v>
      </c>
      <c r="K205" s="82">
        <v>0</v>
      </c>
      <c r="L205" s="83">
        <v>0</v>
      </c>
      <c r="M205"/>
    </row>
    <row r="206" spans="1:13" ht="31.5" hidden="1" customHeight="1">
      <c r="A206" s="76">
        <v>3</v>
      </c>
      <c r="B206" s="77">
        <v>1</v>
      </c>
      <c r="C206" s="77">
        <v>1</v>
      </c>
      <c r="D206" s="77">
        <v>4</v>
      </c>
      <c r="E206" s="77">
        <v>1</v>
      </c>
      <c r="F206" s="79">
        <v>3</v>
      </c>
      <c r="G206" s="78" t="s">
        <v>141</v>
      </c>
      <c r="H206" s="10">
        <v>173</v>
      </c>
      <c r="I206" s="81">
        <v>0</v>
      </c>
      <c r="J206" s="81">
        <v>0</v>
      </c>
      <c r="K206" s="81">
        <v>0</v>
      </c>
      <c r="L206" s="83">
        <v>0</v>
      </c>
      <c r="M206"/>
    </row>
    <row r="207" spans="1:13" ht="25.5" hidden="1" customHeight="1">
      <c r="A207" s="76">
        <v>3</v>
      </c>
      <c r="B207" s="77">
        <v>1</v>
      </c>
      <c r="C207" s="77">
        <v>1</v>
      </c>
      <c r="D207" s="77">
        <v>5</v>
      </c>
      <c r="E207" s="77"/>
      <c r="F207" s="79"/>
      <c r="G207" s="78" t="s">
        <v>142</v>
      </c>
      <c r="H207" s="10">
        <v>174</v>
      </c>
      <c r="I207" s="65">
        <f t="shared" ref="I207:L208" si="18">I208</f>
        <v>0</v>
      </c>
      <c r="J207" s="106">
        <f t="shared" si="18"/>
        <v>0</v>
      </c>
      <c r="K207" s="66">
        <f t="shared" si="18"/>
        <v>0</v>
      </c>
      <c r="L207" s="65">
        <f t="shared" si="18"/>
        <v>0</v>
      </c>
      <c r="M207"/>
    </row>
    <row r="208" spans="1:13" ht="26.25" hidden="1" customHeight="1">
      <c r="A208" s="89">
        <v>3</v>
      </c>
      <c r="B208" s="90">
        <v>1</v>
      </c>
      <c r="C208" s="90">
        <v>1</v>
      </c>
      <c r="D208" s="90">
        <v>5</v>
      </c>
      <c r="E208" s="90">
        <v>1</v>
      </c>
      <c r="F208" s="92"/>
      <c r="G208" s="78" t="s">
        <v>142</v>
      </c>
      <c r="H208" s="10">
        <v>175</v>
      </c>
      <c r="I208" s="66">
        <f t="shared" si="18"/>
        <v>0</v>
      </c>
      <c r="J208" s="66">
        <f t="shared" si="18"/>
        <v>0</v>
      </c>
      <c r="K208" s="66">
        <f t="shared" si="18"/>
        <v>0</v>
      </c>
      <c r="L208" s="66">
        <f t="shared" si="18"/>
        <v>0</v>
      </c>
      <c r="M208"/>
    </row>
    <row r="209" spans="1:16" ht="27" hidden="1" customHeight="1">
      <c r="A209" s="76">
        <v>3</v>
      </c>
      <c r="B209" s="77">
        <v>1</v>
      </c>
      <c r="C209" s="77">
        <v>1</v>
      </c>
      <c r="D209" s="77">
        <v>5</v>
      </c>
      <c r="E209" s="77">
        <v>1</v>
      </c>
      <c r="F209" s="79">
        <v>1</v>
      </c>
      <c r="G209" s="78" t="s">
        <v>142</v>
      </c>
      <c r="H209" s="10">
        <v>176</v>
      </c>
      <c r="I209" s="81">
        <v>0</v>
      </c>
      <c r="J209" s="83">
        <v>0</v>
      </c>
      <c r="K209" s="83">
        <v>0</v>
      </c>
      <c r="L209" s="83">
        <v>0</v>
      </c>
      <c r="M209"/>
    </row>
    <row r="210" spans="1:16" ht="26.25" hidden="1" customHeight="1">
      <c r="A210" s="89">
        <v>3</v>
      </c>
      <c r="B210" s="90">
        <v>1</v>
      </c>
      <c r="C210" s="90">
        <v>2</v>
      </c>
      <c r="D210" s="90"/>
      <c r="E210" s="90"/>
      <c r="F210" s="92"/>
      <c r="G210" s="91" t="s">
        <v>143</v>
      </c>
      <c r="H210" s="10">
        <v>177</v>
      </c>
      <c r="I210" s="65">
        <f t="shared" ref="I210:L211" si="19">I211</f>
        <v>0</v>
      </c>
      <c r="J210" s="109">
        <f t="shared" si="19"/>
        <v>0</v>
      </c>
      <c r="K210" s="74">
        <f t="shared" si="19"/>
        <v>0</v>
      </c>
      <c r="L210" s="75">
        <f t="shared" si="19"/>
        <v>0</v>
      </c>
      <c r="M210"/>
    </row>
    <row r="211" spans="1:16" ht="25.5" hidden="1" customHeight="1">
      <c r="A211" s="76">
        <v>3</v>
      </c>
      <c r="B211" s="77">
        <v>1</v>
      </c>
      <c r="C211" s="77">
        <v>2</v>
      </c>
      <c r="D211" s="77">
        <v>1</v>
      </c>
      <c r="E211" s="77"/>
      <c r="F211" s="79"/>
      <c r="G211" s="91" t="s">
        <v>143</v>
      </c>
      <c r="H211" s="10">
        <v>178</v>
      </c>
      <c r="I211" s="86">
        <f t="shared" si="19"/>
        <v>0</v>
      </c>
      <c r="J211" s="106">
        <f t="shared" si="19"/>
        <v>0</v>
      </c>
      <c r="K211" s="66">
        <f t="shared" si="19"/>
        <v>0</v>
      </c>
      <c r="L211" s="65">
        <f t="shared" si="19"/>
        <v>0</v>
      </c>
      <c r="M211"/>
    </row>
    <row r="212" spans="1:16" ht="26.25" hidden="1" customHeight="1">
      <c r="A212" s="71">
        <v>3</v>
      </c>
      <c r="B212" s="69">
        <v>1</v>
      </c>
      <c r="C212" s="69">
        <v>2</v>
      </c>
      <c r="D212" s="69">
        <v>1</v>
      </c>
      <c r="E212" s="69">
        <v>1</v>
      </c>
      <c r="F212" s="72"/>
      <c r="G212" s="91" t="s">
        <v>143</v>
      </c>
      <c r="H212" s="10">
        <v>179</v>
      </c>
      <c r="I212" s="65">
        <f>SUM(I213:I216)</f>
        <v>0</v>
      </c>
      <c r="J212" s="108">
        <f>SUM(J213:J216)</f>
        <v>0</v>
      </c>
      <c r="K212" s="87">
        <f>SUM(K213:K216)</f>
        <v>0</v>
      </c>
      <c r="L212" s="86">
        <f>SUM(L213:L216)</f>
        <v>0</v>
      </c>
      <c r="M212"/>
    </row>
    <row r="213" spans="1:16" ht="41.25" hidden="1" customHeight="1">
      <c r="A213" s="76">
        <v>3</v>
      </c>
      <c r="B213" s="77">
        <v>1</v>
      </c>
      <c r="C213" s="77">
        <v>2</v>
      </c>
      <c r="D213" s="77">
        <v>1</v>
      </c>
      <c r="E213" s="77">
        <v>1</v>
      </c>
      <c r="F213" s="79">
        <v>2</v>
      </c>
      <c r="G213" s="78" t="s">
        <v>144</v>
      </c>
      <c r="H213" s="10">
        <v>180</v>
      </c>
      <c r="I213" s="83">
        <v>0</v>
      </c>
      <c r="J213" s="83">
        <v>0</v>
      </c>
      <c r="K213" s="83">
        <v>0</v>
      </c>
      <c r="L213" s="83">
        <v>0</v>
      </c>
      <c r="M213"/>
    </row>
    <row r="214" spans="1:16" ht="26.25" hidden="1" customHeight="1">
      <c r="A214" s="76">
        <v>3</v>
      </c>
      <c r="B214" s="77">
        <v>1</v>
      </c>
      <c r="C214" s="77">
        <v>2</v>
      </c>
      <c r="D214" s="76">
        <v>1</v>
      </c>
      <c r="E214" s="77">
        <v>1</v>
      </c>
      <c r="F214" s="79">
        <v>3</v>
      </c>
      <c r="G214" s="78" t="s">
        <v>145</v>
      </c>
      <c r="H214" s="10">
        <v>181</v>
      </c>
      <c r="I214" s="83">
        <v>0</v>
      </c>
      <c r="J214" s="83">
        <v>0</v>
      </c>
      <c r="K214" s="83">
        <v>0</v>
      </c>
      <c r="L214" s="83">
        <v>0</v>
      </c>
      <c r="M214"/>
    </row>
    <row r="215" spans="1:16" ht="27.75" hidden="1" customHeight="1">
      <c r="A215" s="76">
        <v>3</v>
      </c>
      <c r="B215" s="77">
        <v>1</v>
      </c>
      <c r="C215" s="77">
        <v>2</v>
      </c>
      <c r="D215" s="76">
        <v>1</v>
      </c>
      <c r="E215" s="77">
        <v>1</v>
      </c>
      <c r="F215" s="79">
        <v>4</v>
      </c>
      <c r="G215" s="78" t="s">
        <v>146</v>
      </c>
      <c r="H215" s="10">
        <v>182</v>
      </c>
      <c r="I215" s="83">
        <v>0</v>
      </c>
      <c r="J215" s="83">
        <v>0</v>
      </c>
      <c r="K215" s="83">
        <v>0</v>
      </c>
      <c r="L215" s="83">
        <v>0</v>
      </c>
      <c r="M215"/>
    </row>
    <row r="216" spans="1:16" ht="27" hidden="1" customHeight="1">
      <c r="A216" s="89">
        <v>3</v>
      </c>
      <c r="B216" s="98">
        <v>1</v>
      </c>
      <c r="C216" s="98">
        <v>2</v>
      </c>
      <c r="D216" s="97">
        <v>1</v>
      </c>
      <c r="E216" s="98">
        <v>1</v>
      </c>
      <c r="F216" s="99">
        <v>5</v>
      </c>
      <c r="G216" s="100" t="s">
        <v>147</v>
      </c>
      <c r="H216" s="10">
        <v>183</v>
      </c>
      <c r="I216" s="83">
        <v>0</v>
      </c>
      <c r="J216" s="83">
        <v>0</v>
      </c>
      <c r="K216" s="83">
        <v>0</v>
      </c>
      <c r="L216" s="128">
        <v>0</v>
      </c>
      <c r="M216"/>
    </row>
    <row r="217" spans="1:16" ht="29.25" hidden="1" customHeight="1">
      <c r="A217" s="76">
        <v>3</v>
      </c>
      <c r="B217" s="77">
        <v>1</v>
      </c>
      <c r="C217" s="77">
        <v>3</v>
      </c>
      <c r="D217" s="76"/>
      <c r="E217" s="77"/>
      <c r="F217" s="79"/>
      <c r="G217" s="78" t="s">
        <v>148</v>
      </c>
      <c r="H217" s="10">
        <v>184</v>
      </c>
      <c r="I217" s="65">
        <f>SUM(I218+I221)</f>
        <v>0</v>
      </c>
      <c r="J217" s="106">
        <f>SUM(J218+J221)</f>
        <v>0</v>
      </c>
      <c r="K217" s="66">
        <f>SUM(K218+K221)</f>
        <v>0</v>
      </c>
      <c r="L217" s="65">
        <f>SUM(L218+L221)</f>
        <v>0</v>
      </c>
      <c r="M217"/>
    </row>
    <row r="218" spans="1:16" ht="27.75" hidden="1" customHeight="1">
      <c r="A218" s="71">
        <v>3</v>
      </c>
      <c r="B218" s="69">
        <v>1</v>
      </c>
      <c r="C218" s="69">
        <v>3</v>
      </c>
      <c r="D218" s="71">
        <v>1</v>
      </c>
      <c r="E218" s="76"/>
      <c r="F218" s="72"/>
      <c r="G218" s="70" t="s">
        <v>149</v>
      </c>
      <c r="H218" s="10">
        <v>185</v>
      </c>
      <c r="I218" s="86">
        <f t="shared" ref="I218:L219" si="20">I219</f>
        <v>0</v>
      </c>
      <c r="J218" s="108">
        <f t="shared" si="20"/>
        <v>0</v>
      </c>
      <c r="K218" s="87">
        <f t="shared" si="20"/>
        <v>0</v>
      </c>
      <c r="L218" s="86">
        <f t="shared" si="20"/>
        <v>0</v>
      </c>
      <c r="M218"/>
    </row>
    <row r="219" spans="1:16" ht="30.75" hidden="1" customHeight="1">
      <c r="A219" s="76">
        <v>3</v>
      </c>
      <c r="B219" s="77">
        <v>1</v>
      </c>
      <c r="C219" s="77">
        <v>3</v>
      </c>
      <c r="D219" s="76">
        <v>1</v>
      </c>
      <c r="E219" s="76">
        <v>1</v>
      </c>
      <c r="F219" s="79"/>
      <c r="G219" s="70" t="s">
        <v>149</v>
      </c>
      <c r="H219" s="10">
        <v>186</v>
      </c>
      <c r="I219" s="65">
        <f t="shared" si="20"/>
        <v>0</v>
      </c>
      <c r="J219" s="106">
        <f t="shared" si="20"/>
        <v>0</v>
      </c>
      <c r="K219" s="66">
        <f t="shared" si="20"/>
        <v>0</v>
      </c>
      <c r="L219" s="65">
        <f t="shared" si="20"/>
        <v>0</v>
      </c>
      <c r="M219"/>
    </row>
    <row r="220" spans="1:16" ht="27.75" hidden="1" customHeight="1">
      <c r="A220" s="76">
        <v>3</v>
      </c>
      <c r="B220" s="78">
        <v>1</v>
      </c>
      <c r="C220" s="76">
        <v>3</v>
      </c>
      <c r="D220" s="77">
        <v>1</v>
      </c>
      <c r="E220" s="77">
        <v>1</v>
      </c>
      <c r="F220" s="79">
        <v>1</v>
      </c>
      <c r="G220" s="70" t="s">
        <v>149</v>
      </c>
      <c r="H220" s="10">
        <v>187</v>
      </c>
      <c r="I220" s="128">
        <v>0</v>
      </c>
      <c r="J220" s="128">
        <v>0</v>
      </c>
      <c r="K220" s="128">
        <v>0</v>
      </c>
      <c r="L220" s="128">
        <v>0</v>
      </c>
      <c r="M220"/>
    </row>
    <row r="221" spans="1:16" ht="30.75" hidden="1" customHeight="1">
      <c r="A221" s="76">
        <v>3</v>
      </c>
      <c r="B221" s="78">
        <v>1</v>
      </c>
      <c r="C221" s="76">
        <v>3</v>
      </c>
      <c r="D221" s="77">
        <v>2</v>
      </c>
      <c r="E221" s="77"/>
      <c r="F221" s="79"/>
      <c r="G221" s="78" t="s">
        <v>150</v>
      </c>
      <c r="H221" s="10">
        <v>188</v>
      </c>
      <c r="I221" s="65">
        <f>I222</f>
        <v>0</v>
      </c>
      <c r="J221" s="106">
        <f>J222</f>
        <v>0</v>
      </c>
      <c r="K221" s="66">
        <f>K222</f>
        <v>0</v>
      </c>
      <c r="L221" s="65">
        <f>L222</f>
        <v>0</v>
      </c>
      <c r="M221"/>
    </row>
    <row r="222" spans="1:16" ht="27" hidden="1" customHeight="1">
      <c r="A222" s="71">
        <v>3</v>
      </c>
      <c r="B222" s="70">
        <v>1</v>
      </c>
      <c r="C222" s="71">
        <v>3</v>
      </c>
      <c r="D222" s="69">
        <v>2</v>
      </c>
      <c r="E222" s="69">
        <v>1</v>
      </c>
      <c r="F222" s="72"/>
      <c r="G222" s="78" t="s">
        <v>150</v>
      </c>
      <c r="H222" s="10">
        <v>189</v>
      </c>
      <c r="I222" s="65">
        <f t="shared" ref="I222:P222" si="21">SUM(I223:I228)</f>
        <v>0</v>
      </c>
      <c r="J222" s="65">
        <f t="shared" si="21"/>
        <v>0</v>
      </c>
      <c r="K222" s="65">
        <f t="shared" si="21"/>
        <v>0</v>
      </c>
      <c r="L222" s="65">
        <f t="shared" si="21"/>
        <v>0</v>
      </c>
      <c r="M222" s="134">
        <f t="shared" si="21"/>
        <v>0</v>
      </c>
      <c r="N222" s="134">
        <f t="shared" si="21"/>
        <v>0</v>
      </c>
      <c r="O222" s="134">
        <f t="shared" si="21"/>
        <v>0</v>
      </c>
      <c r="P222" s="134">
        <f t="shared" si="21"/>
        <v>0</v>
      </c>
    </row>
    <row r="223" spans="1:16" ht="24.75" hidden="1" customHeight="1">
      <c r="A223" s="76">
        <v>3</v>
      </c>
      <c r="B223" s="78">
        <v>1</v>
      </c>
      <c r="C223" s="76">
        <v>3</v>
      </c>
      <c r="D223" s="77">
        <v>2</v>
      </c>
      <c r="E223" s="77">
        <v>1</v>
      </c>
      <c r="F223" s="79">
        <v>1</v>
      </c>
      <c r="G223" s="78" t="s">
        <v>151</v>
      </c>
      <c r="H223" s="10">
        <v>190</v>
      </c>
      <c r="I223" s="83">
        <v>0</v>
      </c>
      <c r="J223" s="83">
        <v>0</v>
      </c>
      <c r="K223" s="83">
        <v>0</v>
      </c>
      <c r="L223" s="128">
        <v>0</v>
      </c>
      <c r="M223"/>
    </row>
    <row r="224" spans="1:16" ht="26.25" hidden="1" customHeight="1">
      <c r="A224" s="76">
        <v>3</v>
      </c>
      <c r="B224" s="78">
        <v>1</v>
      </c>
      <c r="C224" s="76">
        <v>3</v>
      </c>
      <c r="D224" s="77">
        <v>2</v>
      </c>
      <c r="E224" s="77">
        <v>1</v>
      </c>
      <c r="F224" s="79">
        <v>2</v>
      </c>
      <c r="G224" s="78" t="s">
        <v>152</v>
      </c>
      <c r="H224" s="10">
        <v>191</v>
      </c>
      <c r="I224" s="83">
        <v>0</v>
      </c>
      <c r="J224" s="83">
        <v>0</v>
      </c>
      <c r="K224" s="83">
        <v>0</v>
      </c>
      <c r="L224" s="83">
        <v>0</v>
      </c>
      <c r="M224"/>
    </row>
    <row r="225" spans="1:13" ht="26.25" hidden="1" customHeight="1">
      <c r="A225" s="76">
        <v>3</v>
      </c>
      <c r="B225" s="78">
        <v>1</v>
      </c>
      <c r="C225" s="76">
        <v>3</v>
      </c>
      <c r="D225" s="77">
        <v>2</v>
      </c>
      <c r="E225" s="77">
        <v>1</v>
      </c>
      <c r="F225" s="79">
        <v>3</v>
      </c>
      <c r="G225" s="78" t="s">
        <v>153</v>
      </c>
      <c r="H225" s="10">
        <v>192</v>
      </c>
      <c r="I225" s="83">
        <v>0</v>
      </c>
      <c r="J225" s="83">
        <v>0</v>
      </c>
      <c r="K225" s="83">
        <v>0</v>
      </c>
      <c r="L225" s="83">
        <v>0</v>
      </c>
      <c r="M225"/>
    </row>
    <row r="226" spans="1:13" ht="27.75" hidden="1" customHeight="1">
      <c r="A226" s="76">
        <v>3</v>
      </c>
      <c r="B226" s="78">
        <v>1</v>
      </c>
      <c r="C226" s="76">
        <v>3</v>
      </c>
      <c r="D226" s="77">
        <v>2</v>
      </c>
      <c r="E226" s="77">
        <v>1</v>
      </c>
      <c r="F226" s="79">
        <v>4</v>
      </c>
      <c r="G226" s="78" t="s">
        <v>154</v>
      </c>
      <c r="H226" s="10">
        <v>193</v>
      </c>
      <c r="I226" s="83">
        <v>0</v>
      </c>
      <c r="J226" s="83">
        <v>0</v>
      </c>
      <c r="K226" s="83">
        <v>0</v>
      </c>
      <c r="L226" s="128">
        <v>0</v>
      </c>
      <c r="M226"/>
    </row>
    <row r="227" spans="1:13" ht="29.25" hidden="1" customHeight="1">
      <c r="A227" s="76">
        <v>3</v>
      </c>
      <c r="B227" s="78">
        <v>1</v>
      </c>
      <c r="C227" s="76">
        <v>3</v>
      </c>
      <c r="D227" s="77">
        <v>2</v>
      </c>
      <c r="E227" s="77">
        <v>1</v>
      </c>
      <c r="F227" s="79">
        <v>5</v>
      </c>
      <c r="G227" s="70" t="s">
        <v>155</v>
      </c>
      <c r="H227" s="10">
        <v>194</v>
      </c>
      <c r="I227" s="83">
        <v>0</v>
      </c>
      <c r="J227" s="83">
        <v>0</v>
      </c>
      <c r="K227" s="83">
        <v>0</v>
      </c>
      <c r="L227" s="83">
        <v>0</v>
      </c>
      <c r="M227"/>
    </row>
    <row r="228" spans="1:13" ht="25.5" hidden="1" customHeight="1">
      <c r="A228" s="76">
        <v>3</v>
      </c>
      <c r="B228" s="78">
        <v>1</v>
      </c>
      <c r="C228" s="76">
        <v>3</v>
      </c>
      <c r="D228" s="77">
        <v>2</v>
      </c>
      <c r="E228" s="77">
        <v>1</v>
      </c>
      <c r="F228" s="79">
        <v>6</v>
      </c>
      <c r="G228" s="70" t="s">
        <v>150</v>
      </c>
      <c r="H228" s="10">
        <v>195</v>
      </c>
      <c r="I228" s="83">
        <v>0</v>
      </c>
      <c r="J228" s="83">
        <v>0</v>
      </c>
      <c r="K228" s="83">
        <v>0</v>
      </c>
      <c r="L228" s="128">
        <v>0</v>
      </c>
      <c r="M228"/>
    </row>
    <row r="229" spans="1:13" ht="27" hidden="1" customHeight="1">
      <c r="A229" s="71">
        <v>3</v>
      </c>
      <c r="B229" s="69">
        <v>1</v>
      </c>
      <c r="C229" s="69">
        <v>4</v>
      </c>
      <c r="D229" s="69"/>
      <c r="E229" s="69"/>
      <c r="F229" s="72"/>
      <c r="G229" s="70" t="s">
        <v>156</v>
      </c>
      <c r="H229" s="10">
        <v>196</v>
      </c>
      <c r="I229" s="86">
        <f t="shared" ref="I229:L231" si="22">I230</f>
        <v>0</v>
      </c>
      <c r="J229" s="108">
        <f t="shared" si="22"/>
        <v>0</v>
      </c>
      <c r="K229" s="87">
        <f t="shared" si="22"/>
        <v>0</v>
      </c>
      <c r="L229" s="87">
        <f t="shared" si="22"/>
        <v>0</v>
      </c>
      <c r="M229"/>
    </row>
    <row r="230" spans="1:13" ht="27" hidden="1" customHeight="1">
      <c r="A230" s="89">
        <v>3</v>
      </c>
      <c r="B230" s="98">
        <v>1</v>
      </c>
      <c r="C230" s="98">
        <v>4</v>
      </c>
      <c r="D230" s="98">
        <v>1</v>
      </c>
      <c r="E230" s="98"/>
      <c r="F230" s="99"/>
      <c r="G230" s="70" t="s">
        <v>156</v>
      </c>
      <c r="H230" s="10">
        <v>197</v>
      </c>
      <c r="I230" s="93">
        <f t="shared" si="22"/>
        <v>0</v>
      </c>
      <c r="J230" s="120">
        <f t="shared" si="22"/>
        <v>0</v>
      </c>
      <c r="K230" s="94">
        <f t="shared" si="22"/>
        <v>0</v>
      </c>
      <c r="L230" s="94">
        <f t="shared" si="22"/>
        <v>0</v>
      </c>
      <c r="M230"/>
    </row>
    <row r="231" spans="1:13" ht="27.75" hidden="1" customHeight="1">
      <c r="A231" s="76">
        <v>3</v>
      </c>
      <c r="B231" s="77">
        <v>1</v>
      </c>
      <c r="C231" s="77">
        <v>4</v>
      </c>
      <c r="D231" s="77">
        <v>1</v>
      </c>
      <c r="E231" s="77">
        <v>1</v>
      </c>
      <c r="F231" s="79"/>
      <c r="G231" s="70" t="s">
        <v>157</v>
      </c>
      <c r="H231" s="10">
        <v>198</v>
      </c>
      <c r="I231" s="65">
        <f t="shared" si="22"/>
        <v>0</v>
      </c>
      <c r="J231" s="106">
        <f t="shared" si="22"/>
        <v>0</v>
      </c>
      <c r="K231" s="66">
        <f t="shared" si="22"/>
        <v>0</v>
      </c>
      <c r="L231" s="66">
        <f t="shared" si="22"/>
        <v>0</v>
      </c>
      <c r="M231"/>
    </row>
    <row r="232" spans="1:13" ht="27" hidden="1" customHeight="1">
      <c r="A232" s="80">
        <v>3</v>
      </c>
      <c r="B232" s="76">
        <v>1</v>
      </c>
      <c r="C232" s="77">
        <v>4</v>
      </c>
      <c r="D232" s="77">
        <v>1</v>
      </c>
      <c r="E232" s="77">
        <v>1</v>
      </c>
      <c r="F232" s="79">
        <v>1</v>
      </c>
      <c r="G232" s="70" t="s">
        <v>157</v>
      </c>
      <c r="H232" s="10">
        <v>199</v>
      </c>
      <c r="I232" s="83">
        <v>0</v>
      </c>
      <c r="J232" s="83">
        <v>0</v>
      </c>
      <c r="K232" s="83">
        <v>0</v>
      </c>
      <c r="L232" s="83">
        <v>0</v>
      </c>
      <c r="M232"/>
    </row>
    <row r="233" spans="1:13" ht="26.25" hidden="1" customHeight="1">
      <c r="A233" s="80">
        <v>3</v>
      </c>
      <c r="B233" s="77">
        <v>1</v>
      </c>
      <c r="C233" s="77">
        <v>5</v>
      </c>
      <c r="D233" s="77"/>
      <c r="E233" s="77"/>
      <c r="F233" s="79"/>
      <c r="G233" s="78" t="s">
        <v>158</v>
      </c>
      <c r="H233" s="10">
        <v>200</v>
      </c>
      <c r="I233" s="65">
        <f t="shared" ref="I233:L234" si="23">I234</f>
        <v>0</v>
      </c>
      <c r="J233" s="65">
        <f t="shared" si="23"/>
        <v>0</v>
      </c>
      <c r="K233" s="65">
        <f t="shared" si="23"/>
        <v>0</v>
      </c>
      <c r="L233" s="65">
        <f t="shared" si="23"/>
        <v>0</v>
      </c>
      <c r="M233"/>
    </row>
    <row r="234" spans="1:13" ht="30" hidden="1" customHeight="1">
      <c r="A234" s="80">
        <v>3</v>
      </c>
      <c r="B234" s="77">
        <v>1</v>
      </c>
      <c r="C234" s="77">
        <v>5</v>
      </c>
      <c r="D234" s="77">
        <v>1</v>
      </c>
      <c r="E234" s="77"/>
      <c r="F234" s="79"/>
      <c r="G234" s="78" t="s">
        <v>158</v>
      </c>
      <c r="H234" s="10">
        <v>201</v>
      </c>
      <c r="I234" s="65">
        <f t="shared" si="23"/>
        <v>0</v>
      </c>
      <c r="J234" s="65">
        <f t="shared" si="23"/>
        <v>0</v>
      </c>
      <c r="K234" s="65">
        <f t="shared" si="23"/>
        <v>0</v>
      </c>
      <c r="L234" s="65">
        <f t="shared" si="23"/>
        <v>0</v>
      </c>
      <c r="M234"/>
    </row>
    <row r="235" spans="1:13" ht="27" hidden="1" customHeight="1">
      <c r="A235" s="80">
        <v>3</v>
      </c>
      <c r="B235" s="77">
        <v>1</v>
      </c>
      <c r="C235" s="77">
        <v>5</v>
      </c>
      <c r="D235" s="77">
        <v>1</v>
      </c>
      <c r="E235" s="77">
        <v>1</v>
      </c>
      <c r="F235" s="79"/>
      <c r="G235" s="78" t="s">
        <v>158</v>
      </c>
      <c r="H235" s="10">
        <v>202</v>
      </c>
      <c r="I235" s="65">
        <f>SUM(I236:I238)</f>
        <v>0</v>
      </c>
      <c r="J235" s="65">
        <f>SUM(J236:J238)</f>
        <v>0</v>
      </c>
      <c r="K235" s="65">
        <f>SUM(K236:K238)</f>
        <v>0</v>
      </c>
      <c r="L235" s="65">
        <f>SUM(L236:L238)</f>
        <v>0</v>
      </c>
      <c r="M235"/>
    </row>
    <row r="236" spans="1:13" ht="31.5" hidden="1" customHeight="1">
      <c r="A236" s="80">
        <v>3</v>
      </c>
      <c r="B236" s="77">
        <v>1</v>
      </c>
      <c r="C236" s="77">
        <v>5</v>
      </c>
      <c r="D236" s="77">
        <v>1</v>
      </c>
      <c r="E236" s="77">
        <v>1</v>
      </c>
      <c r="F236" s="79">
        <v>1</v>
      </c>
      <c r="G236" s="135" t="s">
        <v>159</v>
      </c>
      <c r="H236" s="10">
        <v>203</v>
      </c>
      <c r="I236" s="83">
        <v>0</v>
      </c>
      <c r="J236" s="83">
        <v>0</v>
      </c>
      <c r="K236" s="83">
        <v>0</v>
      </c>
      <c r="L236" s="83">
        <v>0</v>
      </c>
      <c r="M236"/>
    </row>
    <row r="237" spans="1:13" ht="25.5" hidden="1" customHeight="1">
      <c r="A237" s="80">
        <v>3</v>
      </c>
      <c r="B237" s="77">
        <v>1</v>
      </c>
      <c r="C237" s="77">
        <v>5</v>
      </c>
      <c r="D237" s="77">
        <v>1</v>
      </c>
      <c r="E237" s="77">
        <v>1</v>
      </c>
      <c r="F237" s="79">
        <v>2</v>
      </c>
      <c r="G237" s="135" t="s">
        <v>160</v>
      </c>
      <c r="H237" s="10">
        <v>204</v>
      </c>
      <c r="I237" s="83">
        <v>0</v>
      </c>
      <c r="J237" s="83">
        <v>0</v>
      </c>
      <c r="K237" s="83">
        <v>0</v>
      </c>
      <c r="L237" s="83">
        <v>0</v>
      </c>
      <c r="M237"/>
    </row>
    <row r="238" spans="1:13" ht="28.5" hidden="1" customHeight="1">
      <c r="A238" s="80">
        <v>3</v>
      </c>
      <c r="B238" s="77">
        <v>1</v>
      </c>
      <c r="C238" s="77">
        <v>5</v>
      </c>
      <c r="D238" s="77">
        <v>1</v>
      </c>
      <c r="E238" s="77">
        <v>1</v>
      </c>
      <c r="F238" s="79">
        <v>3</v>
      </c>
      <c r="G238" s="135" t="s">
        <v>161</v>
      </c>
      <c r="H238" s="10">
        <v>205</v>
      </c>
      <c r="I238" s="83">
        <v>0</v>
      </c>
      <c r="J238" s="83">
        <v>0</v>
      </c>
      <c r="K238" s="83">
        <v>0</v>
      </c>
      <c r="L238" s="83">
        <v>0</v>
      </c>
      <c r="M238"/>
    </row>
    <row r="239" spans="1:13" ht="41.25" hidden="1" customHeight="1">
      <c r="A239" s="61">
        <v>3</v>
      </c>
      <c r="B239" s="62">
        <v>2</v>
      </c>
      <c r="C239" s="62"/>
      <c r="D239" s="62"/>
      <c r="E239" s="62"/>
      <c r="F239" s="64"/>
      <c r="G239" s="63" t="s">
        <v>162</v>
      </c>
      <c r="H239" s="10">
        <v>206</v>
      </c>
      <c r="I239" s="65">
        <f>SUM(I240+I272)</f>
        <v>0</v>
      </c>
      <c r="J239" s="106">
        <f>SUM(J240+J272)</f>
        <v>0</v>
      </c>
      <c r="K239" s="66">
        <f>SUM(K240+K272)</f>
        <v>0</v>
      </c>
      <c r="L239" s="66">
        <f>SUM(L240+L272)</f>
        <v>0</v>
      </c>
      <c r="M239"/>
    </row>
    <row r="240" spans="1:13" ht="26.25" hidden="1" customHeight="1">
      <c r="A240" s="89">
        <v>3</v>
      </c>
      <c r="B240" s="97">
        <v>2</v>
      </c>
      <c r="C240" s="98">
        <v>1</v>
      </c>
      <c r="D240" s="98"/>
      <c r="E240" s="98"/>
      <c r="F240" s="99"/>
      <c r="G240" s="100" t="s">
        <v>163</v>
      </c>
      <c r="H240" s="10">
        <v>207</v>
      </c>
      <c r="I240" s="93">
        <f>SUM(I241+I250+I254+I258+I262+I265+I268)</f>
        <v>0</v>
      </c>
      <c r="J240" s="120">
        <f>SUM(J241+J250+J254+J258+J262+J265+J268)</f>
        <v>0</v>
      </c>
      <c r="K240" s="94">
        <f>SUM(K241+K250+K254+K258+K262+K265+K268)</f>
        <v>0</v>
      </c>
      <c r="L240" s="94">
        <f>SUM(L241+L250+L254+L258+L262+L265+L268)</f>
        <v>0</v>
      </c>
      <c r="M240"/>
    </row>
    <row r="241" spans="1:13" ht="30" hidden="1" customHeight="1">
      <c r="A241" s="76">
        <v>3</v>
      </c>
      <c r="B241" s="77">
        <v>2</v>
      </c>
      <c r="C241" s="77">
        <v>1</v>
      </c>
      <c r="D241" s="77">
        <v>1</v>
      </c>
      <c r="E241" s="77"/>
      <c r="F241" s="79"/>
      <c r="G241" s="78" t="s">
        <v>164</v>
      </c>
      <c r="H241" s="10">
        <v>208</v>
      </c>
      <c r="I241" s="93">
        <f>I242</f>
        <v>0</v>
      </c>
      <c r="J241" s="93">
        <f>J242</f>
        <v>0</v>
      </c>
      <c r="K241" s="93">
        <f>K242</f>
        <v>0</v>
      </c>
      <c r="L241" s="93">
        <f>L242</f>
        <v>0</v>
      </c>
      <c r="M241"/>
    </row>
    <row r="242" spans="1:13" ht="27" hidden="1" customHeight="1">
      <c r="A242" s="76">
        <v>3</v>
      </c>
      <c r="B242" s="76">
        <v>2</v>
      </c>
      <c r="C242" s="77">
        <v>1</v>
      </c>
      <c r="D242" s="77">
        <v>1</v>
      </c>
      <c r="E242" s="77">
        <v>1</v>
      </c>
      <c r="F242" s="79"/>
      <c r="G242" s="78" t="s">
        <v>165</v>
      </c>
      <c r="H242" s="10">
        <v>209</v>
      </c>
      <c r="I242" s="65">
        <f>SUM(I243:I243)</f>
        <v>0</v>
      </c>
      <c r="J242" s="106">
        <f>SUM(J243:J243)</f>
        <v>0</v>
      </c>
      <c r="K242" s="66">
        <f>SUM(K243:K243)</f>
        <v>0</v>
      </c>
      <c r="L242" s="66">
        <f>SUM(L243:L243)</f>
        <v>0</v>
      </c>
      <c r="M242"/>
    </row>
    <row r="243" spans="1:13" ht="25.5" hidden="1" customHeight="1">
      <c r="A243" s="89">
        <v>3</v>
      </c>
      <c r="B243" s="89">
        <v>2</v>
      </c>
      <c r="C243" s="98">
        <v>1</v>
      </c>
      <c r="D243" s="98">
        <v>1</v>
      </c>
      <c r="E243" s="98">
        <v>1</v>
      </c>
      <c r="F243" s="99">
        <v>1</v>
      </c>
      <c r="G243" s="100" t="s">
        <v>165</v>
      </c>
      <c r="H243" s="10">
        <v>210</v>
      </c>
      <c r="I243" s="83">
        <v>0</v>
      </c>
      <c r="J243" s="83">
        <v>0</v>
      </c>
      <c r="K243" s="83">
        <v>0</v>
      </c>
      <c r="L243" s="83">
        <v>0</v>
      </c>
      <c r="M243"/>
    </row>
    <row r="244" spans="1:13" ht="25.5" hidden="1" customHeight="1">
      <c r="A244" s="89">
        <v>3</v>
      </c>
      <c r="B244" s="98">
        <v>2</v>
      </c>
      <c r="C244" s="98">
        <v>1</v>
      </c>
      <c r="D244" s="98">
        <v>1</v>
      </c>
      <c r="E244" s="98">
        <v>2</v>
      </c>
      <c r="F244" s="99"/>
      <c r="G244" s="100" t="s">
        <v>166</v>
      </c>
      <c r="H244" s="10">
        <v>211</v>
      </c>
      <c r="I244" s="65">
        <f>SUM(I245:I246)</f>
        <v>0</v>
      </c>
      <c r="J244" s="65">
        <f>SUM(J245:J246)</f>
        <v>0</v>
      </c>
      <c r="K244" s="65">
        <f>SUM(K245:K246)</f>
        <v>0</v>
      </c>
      <c r="L244" s="65">
        <f>SUM(L245:L246)</f>
        <v>0</v>
      </c>
      <c r="M244"/>
    </row>
    <row r="245" spans="1:13" ht="24.75" hidden="1" customHeight="1">
      <c r="A245" s="89">
        <v>3</v>
      </c>
      <c r="B245" s="98">
        <v>2</v>
      </c>
      <c r="C245" s="98">
        <v>1</v>
      </c>
      <c r="D245" s="98">
        <v>1</v>
      </c>
      <c r="E245" s="98">
        <v>2</v>
      </c>
      <c r="F245" s="99">
        <v>1</v>
      </c>
      <c r="G245" s="100" t="s">
        <v>167</v>
      </c>
      <c r="H245" s="10">
        <v>212</v>
      </c>
      <c r="I245" s="83">
        <v>0</v>
      </c>
      <c r="J245" s="83">
        <v>0</v>
      </c>
      <c r="K245" s="83">
        <v>0</v>
      </c>
      <c r="L245" s="83">
        <v>0</v>
      </c>
      <c r="M245"/>
    </row>
    <row r="246" spans="1:13" ht="25.5" hidden="1" customHeight="1">
      <c r="A246" s="89">
        <v>3</v>
      </c>
      <c r="B246" s="98">
        <v>2</v>
      </c>
      <c r="C246" s="98">
        <v>1</v>
      </c>
      <c r="D246" s="98">
        <v>1</v>
      </c>
      <c r="E246" s="98">
        <v>2</v>
      </c>
      <c r="F246" s="99">
        <v>2</v>
      </c>
      <c r="G246" s="100" t="s">
        <v>168</v>
      </c>
      <c r="H246" s="10">
        <v>213</v>
      </c>
      <c r="I246" s="83">
        <v>0</v>
      </c>
      <c r="J246" s="83">
        <v>0</v>
      </c>
      <c r="K246" s="83">
        <v>0</v>
      </c>
      <c r="L246" s="83">
        <v>0</v>
      </c>
      <c r="M246"/>
    </row>
    <row r="247" spans="1:13" ht="25.5" hidden="1" customHeight="1">
      <c r="A247" s="89">
        <v>3</v>
      </c>
      <c r="B247" s="98">
        <v>2</v>
      </c>
      <c r="C247" s="98">
        <v>1</v>
      </c>
      <c r="D247" s="98">
        <v>1</v>
      </c>
      <c r="E247" s="98">
        <v>3</v>
      </c>
      <c r="F247" s="136"/>
      <c r="G247" s="100" t="s">
        <v>169</v>
      </c>
      <c r="H247" s="10">
        <v>214</v>
      </c>
      <c r="I247" s="65">
        <f>SUM(I248:I249)</f>
        <v>0</v>
      </c>
      <c r="J247" s="65">
        <f>SUM(J248:J249)</f>
        <v>0</v>
      </c>
      <c r="K247" s="65">
        <f>SUM(K248:K249)</f>
        <v>0</v>
      </c>
      <c r="L247" s="65">
        <f>SUM(L248:L249)</f>
        <v>0</v>
      </c>
      <c r="M247"/>
    </row>
    <row r="248" spans="1:13" ht="29.25" hidden="1" customHeight="1">
      <c r="A248" s="89">
        <v>3</v>
      </c>
      <c r="B248" s="98">
        <v>2</v>
      </c>
      <c r="C248" s="98">
        <v>1</v>
      </c>
      <c r="D248" s="98">
        <v>1</v>
      </c>
      <c r="E248" s="98">
        <v>3</v>
      </c>
      <c r="F248" s="99">
        <v>1</v>
      </c>
      <c r="G248" s="100" t="s">
        <v>170</v>
      </c>
      <c r="H248" s="10">
        <v>215</v>
      </c>
      <c r="I248" s="83">
        <v>0</v>
      </c>
      <c r="J248" s="83">
        <v>0</v>
      </c>
      <c r="K248" s="83">
        <v>0</v>
      </c>
      <c r="L248" s="83">
        <v>0</v>
      </c>
      <c r="M248"/>
    </row>
    <row r="249" spans="1:13" ht="25.5" hidden="1" customHeight="1">
      <c r="A249" s="89">
        <v>3</v>
      </c>
      <c r="B249" s="98">
        <v>2</v>
      </c>
      <c r="C249" s="98">
        <v>1</v>
      </c>
      <c r="D249" s="98">
        <v>1</v>
      </c>
      <c r="E249" s="98">
        <v>3</v>
      </c>
      <c r="F249" s="99">
        <v>2</v>
      </c>
      <c r="G249" s="100" t="s">
        <v>171</v>
      </c>
      <c r="H249" s="10">
        <v>216</v>
      </c>
      <c r="I249" s="83">
        <v>0</v>
      </c>
      <c r="J249" s="83">
        <v>0</v>
      </c>
      <c r="K249" s="83">
        <v>0</v>
      </c>
      <c r="L249" s="83">
        <v>0</v>
      </c>
      <c r="M249"/>
    </row>
    <row r="250" spans="1:13" ht="27" hidden="1" customHeight="1">
      <c r="A250" s="76">
        <v>3</v>
      </c>
      <c r="B250" s="77">
        <v>2</v>
      </c>
      <c r="C250" s="77">
        <v>1</v>
      </c>
      <c r="D250" s="77">
        <v>2</v>
      </c>
      <c r="E250" s="77"/>
      <c r="F250" s="79"/>
      <c r="G250" s="78" t="s">
        <v>172</v>
      </c>
      <c r="H250" s="10">
        <v>217</v>
      </c>
      <c r="I250" s="65">
        <f>I251</f>
        <v>0</v>
      </c>
      <c r="J250" s="65">
        <f>J251</f>
        <v>0</v>
      </c>
      <c r="K250" s="65">
        <f>K251</f>
        <v>0</v>
      </c>
      <c r="L250" s="65">
        <f>L251</f>
        <v>0</v>
      </c>
      <c r="M250"/>
    </row>
    <row r="251" spans="1:13" ht="27.75" hidden="1" customHeight="1">
      <c r="A251" s="76">
        <v>3</v>
      </c>
      <c r="B251" s="77">
        <v>2</v>
      </c>
      <c r="C251" s="77">
        <v>1</v>
      </c>
      <c r="D251" s="77">
        <v>2</v>
      </c>
      <c r="E251" s="77">
        <v>1</v>
      </c>
      <c r="F251" s="79"/>
      <c r="G251" s="78" t="s">
        <v>172</v>
      </c>
      <c r="H251" s="10">
        <v>218</v>
      </c>
      <c r="I251" s="65">
        <f>SUM(I252:I253)</f>
        <v>0</v>
      </c>
      <c r="J251" s="106">
        <f>SUM(J252:J253)</f>
        <v>0</v>
      </c>
      <c r="K251" s="66">
        <f>SUM(K252:K253)</f>
        <v>0</v>
      </c>
      <c r="L251" s="66">
        <f>SUM(L252:L253)</f>
        <v>0</v>
      </c>
      <c r="M251"/>
    </row>
    <row r="252" spans="1:13" ht="27" hidden="1" customHeight="1">
      <c r="A252" s="89">
        <v>3</v>
      </c>
      <c r="B252" s="97">
        <v>2</v>
      </c>
      <c r="C252" s="98">
        <v>1</v>
      </c>
      <c r="D252" s="98">
        <v>2</v>
      </c>
      <c r="E252" s="98">
        <v>1</v>
      </c>
      <c r="F252" s="99">
        <v>1</v>
      </c>
      <c r="G252" s="100" t="s">
        <v>173</v>
      </c>
      <c r="H252" s="10">
        <v>219</v>
      </c>
      <c r="I252" s="83">
        <v>0</v>
      </c>
      <c r="J252" s="83">
        <v>0</v>
      </c>
      <c r="K252" s="83">
        <v>0</v>
      </c>
      <c r="L252" s="83">
        <v>0</v>
      </c>
      <c r="M252"/>
    </row>
    <row r="253" spans="1:13" ht="25.5" hidden="1" customHeight="1">
      <c r="A253" s="76">
        <v>3</v>
      </c>
      <c r="B253" s="77">
        <v>2</v>
      </c>
      <c r="C253" s="77">
        <v>1</v>
      </c>
      <c r="D253" s="77">
        <v>2</v>
      </c>
      <c r="E253" s="77">
        <v>1</v>
      </c>
      <c r="F253" s="79">
        <v>2</v>
      </c>
      <c r="G253" s="78" t="s">
        <v>174</v>
      </c>
      <c r="H253" s="10">
        <v>220</v>
      </c>
      <c r="I253" s="83">
        <v>0</v>
      </c>
      <c r="J253" s="83">
        <v>0</v>
      </c>
      <c r="K253" s="83">
        <v>0</v>
      </c>
      <c r="L253" s="83">
        <v>0</v>
      </c>
      <c r="M253"/>
    </row>
    <row r="254" spans="1:13" ht="26.25" hidden="1" customHeight="1">
      <c r="A254" s="71">
        <v>3</v>
      </c>
      <c r="B254" s="69">
        <v>2</v>
      </c>
      <c r="C254" s="69">
        <v>1</v>
      </c>
      <c r="D254" s="69">
        <v>3</v>
      </c>
      <c r="E254" s="69"/>
      <c r="F254" s="72"/>
      <c r="G254" s="70" t="s">
        <v>175</v>
      </c>
      <c r="H254" s="10">
        <v>221</v>
      </c>
      <c r="I254" s="86">
        <f>I255</f>
        <v>0</v>
      </c>
      <c r="J254" s="108">
        <f>J255</f>
        <v>0</v>
      </c>
      <c r="K254" s="87">
        <f>K255</f>
        <v>0</v>
      </c>
      <c r="L254" s="87">
        <f>L255</f>
        <v>0</v>
      </c>
      <c r="M254"/>
    </row>
    <row r="255" spans="1:13" ht="29.25" hidden="1" customHeight="1">
      <c r="A255" s="76">
        <v>3</v>
      </c>
      <c r="B255" s="77">
        <v>2</v>
      </c>
      <c r="C255" s="77">
        <v>1</v>
      </c>
      <c r="D255" s="77">
        <v>3</v>
      </c>
      <c r="E255" s="77">
        <v>1</v>
      </c>
      <c r="F255" s="79"/>
      <c r="G255" s="70" t="s">
        <v>175</v>
      </c>
      <c r="H255" s="10">
        <v>222</v>
      </c>
      <c r="I255" s="65">
        <f>I256+I257</f>
        <v>0</v>
      </c>
      <c r="J255" s="65">
        <f>J256+J257</f>
        <v>0</v>
      </c>
      <c r="K255" s="65">
        <f>K256+K257</f>
        <v>0</v>
      </c>
      <c r="L255" s="65">
        <f>L256+L257</f>
        <v>0</v>
      </c>
      <c r="M255"/>
    </row>
    <row r="256" spans="1:13" ht="30" hidden="1" customHeight="1">
      <c r="A256" s="76">
        <v>3</v>
      </c>
      <c r="B256" s="77">
        <v>2</v>
      </c>
      <c r="C256" s="77">
        <v>1</v>
      </c>
      <c r="D256" s="77">
        <v>3</v>
      </c>
      <c r="E256" s="77">
        <v>1</v>
      </c>
      <c r="F256" s="79">
        <v>1</v>
      </c>
      <c r="G256" s="78" t="s">
        <v>176</v>
      </c>
      <c r="H256" s="10">
        <v>223</v>
      </c>
      <c r="I256" s="83">
        <v>0</v>
      </c>
      <c r="J256" s="83">
        <v>0</v>
      </c>
      <c r="K256" s="83">
        <v>0</v>
      </c>
      <c r="L256" s="83">
        <v>0</v>
      </c>
      <c r="M256"/>
    </row>
    <row r="257" spans="1:13" ht="27.75" hidden="1" customHeight="1">
      <c r="A257" s="76">
        <v>3</v>
      </c>
      <c r="B257" s="77">
        <v>2</v>
      </c>
      <c r="C257" s="77">
        <v>1</v>
      </c>
      <c r="D257" s="77">
        <v>3</v>
      </c>
      <c r="E257" s="77">
        <v>1</v>
      </c>
      <c r="F257" s="79">
        <v>2</v>
      </c>
      <c r="G257" s="78" t="s">
        <v>177</v>
      </c>
      <c r="H257" s="10">
        <v>224</v>
      </c>
      <c r="I257" s="128">
        <v>0</v>
      </c>
      <c r="J257" s="125">
        <v>0</v>
      </c>
      <c r="K257" s="128">
        <v>0</v>
      </c>
      <c r="L257" s="128">
        <v>0</v>
      </c>
      <c r="M257"/>
    </row>
    <row r="258" spans="1:13" ht="26.25" hidden="1" customHeight="1">
      <c r="A258" s="76">
        <v>3</v>
      </c>
      <c r="B258" s="77">
        <v>2</v>
      </c>
      <c r="C258" s="77">
        <v>1</v>
      </c>
      <c r="D258" s="77">
        <v>4</v>
      </c>
      <c r="E258" s="77"/>
      <c r="F258" s="79"/>
      <c r="G258" s="78" t="s">
        <v>178</v>
      </c>
      <c r="H258" s="10">
        <v>225</v>
      </c>
      <c r="I258" s="65">
        <f>I259</f>
        <v>0</v>
      </c>
      <c r="J258" s="66">
        <f>J259</f>
        <v>0</v>
      </c>
      <c r="K258" s="65">
        <f>K259</f>
        <v>0</v>
      </c>
      <c r="L258" s="66">
        <f>L259</f>
        <v>0</v>
      </c>
      <c r="M258"/>
    </row>
    <row r="259" spans="1:13" ht="27.75" hidden="1" customHeight="1">
      <c r="A259" s="71">
        <v>3</v>
      </c>
      <c r="B259" s="69">
        <v>2</v>
      </c>
      <c r="C259" s="69">
        <v>1</v>
      </c>
      <c r="D259" s="69">
        <v>4</v>
      </c>
      <c r="E259" s="69">
        <v>1</v>
      </c>
      <c r="F259" s="72"/>
      <c r="G259" s="70" t="s">
        <v>178</v>
      </c>
      <c r="H259" s="10">
        <v>226</v>
      </c>
      <c r="I259" s="86">
        <f>SUM(I260:I261)</f>
        <v>0</v>
      </c>
      <c r="J259" s="108">
        <f>SUM(J260:J261)</f>
        <v>0</v>
      </c>
      <c r="K259" s="87">
        <f>SUM(K260:K261)</f>
        <v>0</v>
      </c>
      <c r="L259" s="87">
        <f>SUM(L260:L261)</f>
        <v>0</v>
      </c>
      <c r="M259"/>
    </row>
    <row r="260" spans="1:13" ht="25.5" hidden="1" customHeight="1">
      <c r="A260" s="76">
        <v>3</v>
      </c>
      <c r="B260" s="77">
        <v>2</v>
      </c>
      <c r="C260" s="77">
        <v>1</v>
      </c>
      <c r="D260" s="77">
        <v>4</v>
      </c>
      <c r="E260" s="77">
        <v>1</v>
      </c>
      <c r="F260" s="79">
        <v>1</v>
      </c>
      <c r="G260" s="78" t="s">
        <v>179</v>
      </c>
      <c r="H260" s="10">
        <v>227</v>
      </c>
      <c r="I260" s="83">
        <v>0</v>
      </c>
      <c r="J260" s="83">
        <v>0</v>
      </c>
      <c r="K260" s="83">
        <v>0</v>
      </c>
      <c r="L260" s="83">
        <v>0</v>
      </c>
      <c r="M260"/>
    </row>
    <row r="261" spans="1:13" ht="27.75" hidden="1" customHeight="1">
      <c r="A261" s="76">
        <v>3</v>
      </c>
      <c r="B261" s="77">
        <v>2</v>
      </c>
      <c r="C261" s="77">
        <v>1</v>
      </c>
      <c r="D261" s="77">
        <v>4</v>
      </c>
      <c r="E261" s="77">
        <v>1</v>
      </c>
      <c r="F261" s="79">
        <v>2</v>
      </c>
      <c r="G261" s="78" t="s">
        <v>180</v>
      </c>
      <c r="H261" s="10">
        <v>228</v>
      </c>
      <c r="I261" s="83">
        <v>0</v>
      </c>
      <c r="J261" s="83">
        <v>0</v>
      </c>
      <c r="K261" s="83">
        <v>0</v>
      </c>
      <c r="L261" s="83">
        <v>0</v>
      </c>
      <c r="M261"/>
    </row>
    <row r="262" spans="1:13" hidden="1">
      <c r="A262" s="76">
        <v>3</v>
      </c>
      <c r="B262" s="77">
        <v>2</v>
      </c>
      <c r="C262" s="77">
        <v>1</v>
      </c>
      <c r="D262" s="77">
        <v>5</v>
      </c>
      <c r="E262" s="77"/>
      <c r="F262" s="79"/>
      <c r="G262" s="78" t="s">
        <v>181</v>
      </c>
      <c r="H262" s="10">
        <v>229</v>
      </c>
      <c r="I262" s="65">
        <f t="shared" ref="I262:L263" si="24">I263</f>
        <v>0</v>
      </c>
      <c r="J262" s="106">
        <f t="shared" si="24"/>
        <v>0</v>
      </c>
      <c r="K262" s="66">
        <f t="shared" si="24"/>
        <v>0</v>
      </c>
      <c r="L262" s="66">
        <f t="shared" si="24"/>
        <v>0</v>
      </c>
    </row>
    <row r="263" spans="1:13" ht="29.25" hidden="1" customHeight="1">
      <c r="A263" s="76">
        <v>3</v>
      </c>
      <c r="B263" s="77">
        <v>2</v>
      </c>
      <c r="C263" s="77">
        <v>1</v>
      </c>
      <c r="D263" s="77">
        <v>5</v>
      </c>
      <c r="E263" s="77">
        <v>1</v>
      </c>
      <c r="F263" s="79"/>
      <c r="G263" s="78" t="s">
        <v>181</v>
      </c>
      <c r="H263" s="10">
        <v>230</v>
      </c>
      <c r="I263" s="66">
        <f t="shared" si="24"/>
        <v>0</v>
      </c>
      <c r="J263" s="106">
        <f t="shared" si="24"/>
        <v>0</v>
      </c>
      <c r="K263" s="66">
        <f t="shared" si="24"/>
        <v>0</v>
      </c>
      <c r="L263" s="66">
        <f t="shared" si="24"/>
        <v>0</v>
      </c>
      <c r="M263"/>
    </row>
    <row r="264" spans="1:13" hidden="1">
      <c r="A264" s="97">
        <v>3</v>
      </c>
      <c r="B264" s="98">
        <v>2</v>
      </c>
      <c r="C264" s="98">
        <v>1</v>
      </c>
      <c r="D264" s="98">
        <v>5</v>
      </c>
      <c r="E264" s="98">
        <v>1</v>
      </c>
      <c r="F264" s="99">
        <v>1</v>
      </c>
      <c r="G264" s="78" t="s">
        <v>181</v>
      </c>
      <c r="H264" s="10">
        <v>231</v>
      </c>
      <c r="I264" s="128">
        <v>0</v>
      </c>
      <c r="J264" s="128">
        <v>0</v>
      </c>
      <c r="K264" s="128">
        <v>0</v>
      </c>
      <c r="L264" s="128">
        <v>0</v>
      </c>
    </row>
    <row r="265" spans="1:13" hidden="1">
      <c r="A265" s="76">
        <v>3</v>
      </c>
      <c r="B265" s="77">
        <v>2</v>
      </c>
      <c r="C265" s="77">
        <v>1</v>
      </c>
      <c r="D265" s="77">
        <v>6</v>
      </c>
      <c r="E265" s="77"/>
      <c r="F265" s="79"/>
      <c r="G265" s="78" t="s">
        <v>182</v>
      </c>
      <c r="H265" s="10">
        <v>232</v>
      </c>
      <c r="I265" s="65">
        <f t="shared" ref="I265:L266" si="25">I266</f>
        <v>0</v>
      </c>
      <c r="J265" s="106">
        <f t="shared" si="25"/>
        <v>0</v>
      </c>
      <c r="K265" s="66">
        <f t="shared" si="25"/>
        <v>0</v>
      </c>
      <c r="L265" s="66">
        <f t="shared" si="25"/>
        <v>0</v>
      </c>
    </row>
    <row r="266" spans="1:13" hidden="1">
      <c r="A266" s="76">
        <v>3</v>
      </c>
      <c r="B266" s="76">
        <v>2</v>
      </c>
      <c r="C266" s="77">
        <v>1</v>
      </c>
      <c r="D266" s="77">
        <v>6</v>
      </c>
      <c r="E266" s="77">
        <v>1</v>
      </c>
      <c r="F266" s="79"/>
      <c r="G266" s="78" t="s">
        <v>182</v>
      </c>
      <c r="H266" s="10">
        <v>233</v>
      </c>
      <c r="I266" s="65">
        <f t="shared" si="25"/>
        <v>0</v>
      </c>
      <c r="J266" s="106">
        <f t="shared" si="25"/>
        <v>0</v>
      </c>
      <c r="K266" s="66">
        <f t="shared" si="25"/>
        <v>0</v>
      </c>
      <c r="L266" s="66">
        <f t="shared" si="25"/>
        <v>0</v>
      </c>
    </row>
    <row r="267" spans="1:13" ht="24" hidden="1" customHeight="1">
      <c r="A267" s="71">
        <v>3</v>
      </c>
      <c r="B267" s="71">
        <v>2</v>
      </c>
      <c r="C267" s="77">
        <v>1</v>
      </c>
      <c r="D267" s="77">
        <v>6</v>
      </c>
      <c r="E267" s="77">
        <v>1</v>
      </c>
      <c r="F267" s="79">
        <v>1</v>
      </c>
      <c r="G267" s="78" t="s">
        <v>182</v>
      </c>
      <c r="H267" s="10">
        <v>234</v>
      </c>
      <c r="I267" s="128">
        <v>0</v>
      </c>
      <c r="J267" s="128">
        <v>0</v>
      </c>
      <c r="K267" s="128">
        <v>0</v>
      </c>
      <c r="L267" s="128">
        <v>0</v>
      </c>
      <c r="M267"/>
    </row>
    <row r="268" spans="1:13" ht="27.75" hidden="1" customHeight="1">
      <c r="A268" s="76">
        <v>3</v>
      </c>
      <c r="B268" s="76">
        <v>2</v>
      </c>
      <c r="C268" s="77">
        <v>1</v>
      </c>
      <c r="D268" s="77">
        <v>7</v>
      </c>
      <c r="E268" s="77"/>
      <c r="F268" s="79"/>
      <c r="G268" s="78" t="s">
        <v>183</v>
      </c>
      <c r="H268" s="10">
        <v>235</v>
      </c>
      <c r="I268" s="65">
        <f>I269</f>
        <v>0</v>
      </c>
      <c r="J268" s="106">
        <f>J269</f>
        <v>0</v>
      </c>
      <c r="K268" s="66">
        <f>K269</f>
        <v>0</v>
      </c>
      <c r="L268" s="66">
        <f>L269</f>
        <v>0</v>
      </c>
      <c r="M268"/>
    </row>
    <row r="269" spans="1:13" hidden="1">
      <c r="A269" s="76">
        <v>3</v>
      </c>
      <c r="B269" s="77">
        <v>2</v>
      </c>
      <c r="C269" s="77">
        <v>1</v>
      </c>
      <c r="D269" s="77">
        <v>7</v>
      </c>
      <c r="E269" s="77">
        <v>1</v>
      </c>
      <c r="F269" s="79"/>
      <c r="G269" s="78" t="s">
        <v>183</v>
      </c>
      <c r="H269" s="10">
        <v>236</v>
      </c>
      <c r="I269" s="65">
        <f>I270+I271</f>
        <v>0</v>
      </c>
      <c r="J269" s="65">
        <f>J270+J271</f>
        <v>0</v>
      </c>
      <c r="K269" s="65">
        <f>K270+K271</f>
        <v>0</v>
      </c>
      <c r="L269" s="65">
        <f>L270+L271</f>
        <v>0</v>
      </c>
    </row>
    <row r="270" spans="1:13" ht="27" hidden="1" customHeight="1">
      <c r="A270" s="76">
        <v>3</v>
      </c>
      <c r="B270" s="77">
        <v>2</v>
      </c>
      <c r="C270" s="77">
        <v>1</v>
      </c>
      <c r="D270" s="77">
        <v>7</v>
      </c>
      <c r="E270" s="77">
        <v>1</v>
      </c>
      <c r="F270" s="79">
        <v>1</v>
      </c>
      <c r="G270" s="78" t="s">
        <v>184</v>
      </c>
      <c r="H270" s="10">
        <v>237</v>
      </c>
      <c r="I270" s="82">
        <v>0</v>
      </c>
      <c r="J270" s="83">
        <v>0</v>
      </c>
      <c r="K270" s="83">
        <v>0</v>
      </c>
      <c r="L270" s="83">
        <v>0</v>
      </c>
      <c r="M270"/>
    </row>
    <row r="271" spans="1:13" ht="24.75" hidden="1" customHeight="1">
      <c r="A271" s="76">
        <v>3</v>
      </c>
      <c r="B271" s="77">
        <v>2</v>
      </c>
      <c r="C271" s="77">
        <v>1</v>
      </c>
      <c r="D271" s="77">
        <v>7</v>
      </c>
      <c r="E271" s="77">
        <v>1</v>
      </c>
      <c r="F271" s="79">
        <v>2</v>
      </c>
      <c r="G271" s="78" t="s">
        <v>185</v>
      </c>
      <c r="H271" s="10">
        <v>238</v>
      </c>
      <c r="I271" s="83">
        <v>0</v>
      </c>
      <c r="J271" s="83">
        <v>0</v>
      </c>
      <c r="K271" s="83">
        <v>0</v>
      </c>
      <c r="L271" s="83">
        <v>0</v>
      </c>
      <c r="M271"/>
    </row>
    <row r="272" spans="1:13" ht="38.25" hidden="1" customHeight="1">
      <c r="A272" s="76">
        <v>3</v>
      </c>
      <c r="B272" s="77">
        <v>2</v>
      </c>
      <c r="C272" s="77">
        <v>2</v>
      </c>
      <c r="D272" s="137"/>
      <c r="E272" s="137"/>
      <c r="F272" s="138"/>
      <c r="G272" s="78" t="s">
        <v>186</v>
      </c>
      <c r="H272" s="10">
        <v>239</v>
      </c>
      <c r="I272" s="65">
        <f>SUM(I273+I282+I286+I290+I294+I297+I300)</f>
        <v>0</v>
      </c>
      <c r="J272" s="106">
        <f>SUM(J273+J282+J286+J290+J294+J297+J300)</f>
        <v>0</v>
      </c>
      <c r="K272" s="66">
        <f>SUM(K273+K282+K286+K290+K294+K297+K300)</f>
        <v>0</v>
      </c>
      <c r="L272" s="66">
        <f>SUM(L273+L282+L286+L290+L294+L297+L300)</f>
        <v>0</v>
      </c>
      <c r="M272"/>
    </row>
    <row r="273" spans="1:13" hidden="1">
      <c r="A273" s="76">
        <v>3</v>
      </c>
      <c r="B273" s="77">
        <v>2</v>
      </c>
      <c r="C273" s="77">
        <v>2</v>
      </c>
      <c r="D273" s="77">
        <v>1</v>
      </c>
      <c r="E273" s="77"/>
      <c r="F273" s="79"/>
      <c r="G273" s="78" t="s">
        <v>187</v>
      </c>
      <c r="H273" s="10">
        <v>240</v>
      </c>
      <c r="I273" s="65">
        <f>I274</f>
        <v>0</v>
      </c>
      <c r="J273" s="65">
        <f>J274</f>
        <v>0</v>
      </c>
      <c r="K273" s="65">
        <f>K274</f>
        <v>0</v>
      </c>
      <c r="L273" s="65">
        <f>L274</f>
        <v>0</v>
      </c>
    </row>
    <row r="274" spans="1:13" hidden="1">
      <c r="A274" s="80">
        <v>3</v>
      </c>
      <c r="B274" s="76">
        <v>2</v>
      </c>
      <c r="C274" s="77">
        <v>2</v>
      </c>
      <c r="D274" s="77">
        <v>1</v>
      </c>
      <c r="E274" s="77">
        <v>1</v>
      </c>
      <c r="F274" s="79"/>
      <c r="G274" s="78" t="s">
        <v>165</v>
      </c>
      <c r="H274" s="10">
        <v>241</v>
      </c>
      <c r="I274" s="65">
        <f>SUM(I275)</f>
        <v>0</v>
      </c>
      <c r="J274" s="65">
        <f>SUM(J275)</f>
        <v>0</v>
      </c>
      <c r="K274" s="65">
        <f>SUM(K275)</f>
        <v>0</v>
      </c>
      <c r="L274" s="65">
        <f>SUM(L275)</f>
        <v>0</v>
      </c>
    </row>
    <row r="275" spans="1:13" hidden="1">
      <c r="A275" s="80">
        <v>3</v>
      </c>
      <c r="B275" s="76">
        <v>2</v>
      </c>
      <c r="C275" s="77">
        <v>2</v>
      </c>
      <c r="D275" s="77">
        <v>1</v>
      </c>
      <c r="E275" s="77">
        <v>1</v>
      </c>
      <c r="F275" s="79">
        <v>1</v>
      </c>
      <c r="G275" s="78" t="s">
        <v>165</v>
      </c>
      <c r="H275" s="10">
        <v>242</v>
      </c>
      <c r="I275" s="83">
        <v>0</v>
      </c>
      <c r="J275" s="83">
        <v>0</v>
      </c>
      <c r="K275" s="83">
        <v>0</v>
      </c>
      <c r="L275" s="83">
        <v>0</v>
      </c>
    </row>
    <row r="276" spans="1:13" ht="24" hidden="1" customHeight="1">
      <c r="A276" s="80">
        <v>3</v>
      </c>
      <c r="B276" s="76">
        <v>2</v>
      </c>
      <c r="C276" s="77">
        <v>2</v>
      </c>
      <c r="D276" s="77">
        <v>1</v>
      </c>
      <c r="E276" s="77">
        <v>2</v>
      </c>
      <c r="F276" s="79"/>
      <c r="G276" s="78" t="s">
        <v>188</v>
      </c>
      <c r="H276" s="10">
        <v>243</v>
      </c>
      <c r="I276" s="65">
        <f>SUM(I277:I278)</f>
        <v>0</v>
      </c>
      <c r="J276" s="65">
        <f>SUM(J277:J278)</f>
        <v>0</v>
      </c>
      <c r="K276" s="65">
        <f>SUM(K277:K278)</f>
        <v>0</v>
      </c>
      <c r="L276" s="65">
        <f>SUM(L277:L278)</f>
        <v>0</v>
      </c>
      <c r="M276"/>
    </row>
    <row r="277" spans="1:13" ht="24" hidden="1" customHeight="1">
      <c r="A277" s="80">
        <v>3</v>
      </c>
      <c r="B277" s="76">
        <v>2</v>
      </c>
      <c r="C277" s="77">
        <v>2</v>
      </c>
      <c r="D277" s="77">
        <v>1</v>
      </c>
      <c r="E277" s="77">
        <v>2</v>
      </c>
      <c r="F277" s="79">
        <v>1</v>
      </c>
      <c r="G277" s="78" t="s">
        <v>167</v>
      </c>
      <c r="H277" s="10">
        <v>244</v>
      </c>
      <c r="I277" s="83">
        <v>0</v>
      </c>
      <c r="J277" s="82">
        <v>0</v>
      </c>
      <c r="K277" s="83">
        <v>0</v>
      </c>
      <c r="L277" s="83">
        <v>0</v>
      </c>
      <c r="M277"/>
    </row>
    <row r="278" spans="1:13" ht="32.25" hidden="1" customHeight="1">
      <c r="A278" s="80">
        <v>3</v>
      </c>
      <c r="B278" s="76">
        <v>2</v>
      </c>
      <c r="C278" s="77">
        <v>2</v>
      </c>
      <c r="D278" s="77">
        <v>1</v>
      </c>
      <c r="E278" s="77">
        <v>2</v>
      </c>
      <c r="F278" s="79">
        <v>2</v>
      </c>
      <c r="G278" s="78" t="s">
        <v>168</v>
      </c>
      <c r="H278" s="10">
        <v>245</v>
      </c>
      <c r="I278" s="83">
        <v>0</v>
      </c>
      <c r="J278" s="82">
        <v>0</v>
      </c>
      <c r="K278" s="83">
        <v>0</v>
      </c>
      <c r="L278" s="83">
        <v>0</v>
      </c>
      <c r="M278"/>
    </row>
    <row r="279" spans="1:13" ht="27" hidden="1" customHeight="1">
      <c r="A279" s="80">
        <v>3</v>
      </c>
      <c r="B279" s="76">
        <v>2</v>
      </c>
      <c r="C279" s="77">
        <v>2</v>
      </c>
      <c r="D279" s="77">
        <v>1</v>
      </c>
      <c r="E279" s="77">
        <v>3</v>
      </c>
      <c r="F279" s="79"/>
      <c r="G279" s="78" t="s">
        <v>169</v>
      </c>
      <c r="H279" s="10">
        <v>246</v>
      </c>
      <c r="I279" s="65">
        <f>SUM(I280:I281)</f>
        <v>0</v>
      </c>
      <c r="J279" s="65">
        <f>SUM(J280:J281)</f>
        <v>0</v>
      </c>
      <c r="K279" s="65">
        <f>SUM(K280:K281)</f>
        <v>0</v>
      </c>
      <c r="L279" s="65">
        <f>SUM(L280:L281)</f>
        <v>0</v>
      </c>
      <c r="M279"/>
    </row>
    <row r="280" spans="1:13" ht="27.75" hidden="1" customHeight="1">
      <c r="A280" s="80">
        <v>3</v>
      </c>
      <c r="B280" s="76">
        <v>2</v>
      </c>
      <c r="C280" s="77">
        <v>2</v>
      </c>
      <c r="D280" s="77">
        <v>1</v>
      </c>
      <c r="E280" s="77">
        <v>3</v>
      </c>
      <c r="F280" s="79">
        <v>1</v>
      </c>
      <c r="G280" s="78" t="s">
        <v>170</v>
      </c>
      <c r="H280" s="10">
        <v>247</v>
      </c>
      <c r="I280" s="83">
        <v>0</v>
      </c>
      <c r="J280" s="82">
        <v>0</v>
      </c>
      <c r="K280" s="83">
        <v>0</v>
      </c>
      <c r="L280" s="83">
        <v>0</v>
      </c>
      <c r="M280"/>
    </row>
    <row r="281" spans="1:13" ht="27" hidden="1" customHeight="1">
      <c r="A281" s="80">
        <v>3</v>
      </c>
      <c r="B281" s="76">
        <v>2</v>
      </c>
      <c r="C281" s="77">
        <v>2</v>
      </c>
      <c r="D281" s="77">
        <v>1</v>
      </c>
      <c r="E281" s="77">
        <v>3</v>
      </c>
      <c r="F281" s="79">
        <v>2</v>
      </c>
      <c r="G281" s="78" t="s">
        <v>189</v>
      </c>
      <c r="H281" s="10">
        <v>248</v>
      </c>
      <c r="I281" s="83">
        <v>0</v>
      </c>
      <c r="J281" s="82">
        <v>0</v>
      </c>
      <c r="K281" s="83">
        <v>0</v>
      </c>
      <c r="L281" s="83">
        <v>0</v>
      </c>
      <c r="M281"/>
    </row>
    <row r="282" spans="1:13" ht="25.5" hidden="1" customHeight="1">
      <c r="A282" s="80">
        <v>3</v>
      </c>
      <c r="B282" s="76">
        <v>2</v>
      </c>
      <c r="C282" s="77">
        <v>2</v>
      </c>
      <c r="D282" s="77">
        <v>2</v>
      </c>
      <c r="E282" s="77"/>
      <c r="F282" s="79"/>
      <c r="G282" s="78" t="s">
        <v>190</v>
      </c>
      <c r="H282" s="10">
        <v>249</v>
      </c>
      <c r="I282" s="65">
        <f>I283</f>
        <v>0</v>
      </c>
      <c r="J282" s="66">
        <f>J283</f>
        <v>0</v>
      </c>
      <c r="K282" s="65">
        <f>K283</f>
        <v>0</v>
      </c>
      <c r="L282" s="66">
        <f>L283</f>
        <v>0</v>
      </c>
      <c r="M282"/>
    </row>
    <row r="283" spans="1:13" ht="32.25" hidden="1" customHeight="1">
      <c r="A283" s="76">
        <v>3</v>
      </c>
      <c r="B283" s="77">
        <v>2</v>
      </c>
      <c r="C283" s="69">
        <v>2</v>
      </c>
      <c r="D283" s="69">
        <v>2</v>
      </c>
      <c r="E283" s="69">
        <v>1</v>
      </c>
      <c r="F283" s="72"/>
      <c r="G283" s="78" t="s">
        <v>190</v>
      </c>
      <c r="H283" s="10">
        <v>250</v>
      </c>
      <c r="I283" s="86">
        <f>SUM(I284:I285)</f>
        <v>0</v>
      </c>
      <c r="J283" s="108">
        <f>SUM(J284:J285)</f>
        <v>0</v>
      </c>
      <c r="K283" s="87">
        <f>SUM(K284:K285)</f>
        <v>0</v>
      </c>
      <c r="L283" s="87">
        <f>SUM(L284:L285)</f>
        <v>0</v>
      </c>
      <c r="M283"/>
    </row>
    <row r="284" spans="1:13" ht="25.5" hidden="1" customHeight="1">
      <c r="A284" s="76">
        <v>3</v>
      </c>
      <c r="B284" s="77">
        <v>2</v>
      </c>
      <c r="C284" s="77">
        <v>2</v>
      </c>
      <c r="D284" s="77">
        <v>2</v>
      </c>
      <c r="E284" s="77">
        <v>1</v>
      </c>
      <c r="F284" s="79">
        <v>1</v>
      </c>
      <c r="G284" s="78" t="s">
        <v>191</v>
      </c>
      <c r="H284" s="10">
        <v>251</v>
      </c>
      <c r="I284" s="83">
        <v>0</v>
      </c>
      <c r="J284" s="83">
        <v>0</v>
      </c>
      <c r="K284" s="83">
        <v>0</v>
      </c>
      <c r="L284" s="83">
        <v>0</v>
      </c>
      <c r="M284"/>
    </row>
    <row r="285" spans="1:13" ht="25.5" hidden="1" customHeight="1">
      <c r="A285" s="76">
        <v>3</v>
      </c>
      <c r="B285" s="77">
        <v>2</v>
      </c>
      <c r="C285" s="77">
        <v>2</v>
      </c>
      <c r="D285" s="77">
        <v>2</v>
      </c>
      <c r="E285" s="77">
        <v>1</v>
      </c>
      <c r="F285" s="79">
        <v>2</v>
      </c>
      <c r="G285" s="80" t="s">
        <v>192</v>
      </c>
      <c r="H285" s="10">
        <v>252</v>
      </c>
      <c r="I285" s="83">
        <v>0</v>
      </c>
      <c r="J285" s="83">
        <v>0</v>
      </c>
      <c r="K285" s="83">
        <v>0</v>
      </c>
      <c r="L285" s="83">
        <v>0</v>
      </c>
      <c r="M285"/>
    </row>
    <row r="286" spans="1:13" ht="25.5" hidden="1" customHeight="1">
      <c r="A286" s="76">
        <v>3</v>
      </c>
      <c r="B286" s="77">
        <v>2</v>
      </c>
      <c r="C286" s="77">
        <v>2</v>
      </c>
      <c r="D286" s="77">
        <v>3</v>
      </c>
      <c r="E286" s="77"/>
      <c r="F286" s="79"/>
      <c r="G286" s="78" t="s">
        <v>193</v>
      </c>
      <c r="H286" s="10">
        <v>253</v>
      </c>
      <c r="I286" s="65">
        <f>I287</f>
        <v>0</v>
      </c>
      <c r="J286" s="106">
        <f>J287</f>
        <v>0</v>
      </c>
      <c r="K286" s="66">
        <f>K287</f>
        <v>0</v>
      </c>
      <c r="L286" s="66">
        <f>L287</f>
        <v>0</v>
      </c>
      <c r="M286"/>
    </row>
    <row r="287" spans="1:13" ht="30" hidden="1" customHeight="1">
      <c r="A287" s="71">
        <v>3</v>
      </c>
      <c r="B287" s="77">
        <v>2</v>
      </c>
      <c r="C287" s="77">
        <v>2</v>
      </c>
      <c r="D287" s="77">
        <v>3</v>
      </c>
      <c r="E287" s="77">
        <v>1</v>
      </c>
      <c r="F287" s="79"/>
      <c r="G287" s="78" t="s">
        <v>193</v>
      </c>
      <c r="H287" s="10">
        <v>254</v>
      </c>
      <c r="I287" s="65">
        <f>I288+I289</f>
        <v>0</v>
      </c>
      <c r="J287" s="65">
        <f>J288+J289</f>
        <v>0</v>
      </c>
      <c r="K287" s="65">
        <f>K288+K289</f>
        <v>0</v>
      </c>
      <c r="L287" s="65">
        <f>L288+L289</f>
        <v>0</v>
      </c>
      <c r="M287"/>
    </row>
    <row r="288" spans="1:13" ht="31.5" hidden="1" customHeight="1">
      <c r="A288" s="71">
        <v>3</v>
      </c>
      <c r="B288" s="77">
        <v>2</v>
      </c>
      <c r="C288" s="77">
        <v>2</v>
      </c>
      <c r="D288" s="77">
        <v>3</v>
      </c>
      <c r="E288" s="77">
        <v>1</v>
      </c>
      <c r="F288" s="79">
        <v>1</v>
      </c>
      <c r="G288" s="78" t="s">
        <v>194</v>
      </c>
      <c r="H288" s="10">
        <v>255</v>
      </c>
      <c r="I288" s="83">
        <v>0</v>
      </c>
      <c r="J288" s="83">
        <v>0</v>
      </c>
      <c r="K288" s="83">
        <v>0</v>
      </c>
      <c r="L288" s="83">
        <v>0</v>
      </c>
      <c r="M288"/>
    </row>
    <row r="289" spans="1:13" ht="25.5" hidden="1" customHeight="1">
      <c r="A289" s="71">
        <v>3</v>
      </c>
      <c r="B289" s="77">
        <v>2</v>
      </c>
      <c r="C289" s="77">
        <v>2</v>
      </c>
      <c r="D289" s="77">
        <v>3</v>
      </c>
      <c r="E289" s="77">
        <v>1</v>
      </c>
      <c r="F289" s="79">
        <v>2</v>
      </c>
      <c r="G289" s="78" t="s">
        <v>195</v>
      </c>
      <c r="H289" s="10">
        <v>256</v>
      </c>
      <c r="I289" s="83">
        <v>0</v>
      </c>
      <c r="J289" s="83">
        <v>0</v>
      </c>
      <c r="K289" s="83">
        <v>0</v>
      </c>
      <c r="L289" s="83">
        <v>0</v>
      </c>
      <c r="M289"/>
    </row>
    <row r="290" spans="1:13" ht="27" hidden="1" customHeight="1">
      <c r="A290" s="76">
        <v>3</v>
      </c>
      <c r="B290" s="77">
        <v>2</v>
      </c>
      <c r="C290" s="77">
        <v>2</v>
      </c>
      <c r="D290" s="77">
        <v>4</v>
      </c>
      <c r="E290" s="77"/>
      <c r="F290" s="79"/>
      <c r="G290" s="78" t="s">
        <v>196</v>
      </c>
      <c r="H290" s="10">
        <v>257</v>
      </c>
      <c r="I290" s="65">
        <f>I291</f>
        <v>0</v>
      </c>
      <c r="J290" s="106">
        <f>J291</f>
        <v>0</v>
      </c>
      <c r="K290" s="66">
        <f>K291</f>
        <v>0</v>
      </c>
      <c r="L290" s="66">
        <f>L291</f>
        <v>0</v>
      </c>
      <c r="M290"/>
    </row>
    <row r="291" spans="1:13" hidden="1">
      <c r="A291" s="76">
        <v>3</v>
      </c>
      <c r="B291" s="77">
        <v>2</v>
      </c>
      <c r="C291" s="77">
        <v>2</v>
      </c>
      <c r="D291" s="77">
        <v>4</v>
      </c>
      <c r="E291" s="77">
        <v>1</v>
      </c>
      <c r="F291" s="79"/>
      <c r="G291" s="78" t="s">
        <v>196</v>
      </c>
      <c r="H291" s="10">
        <v>258</v>
      </c>
      <c r="I291" s="65">
        <f>SUM(I292:I293)</f>
        <v>0</v>
      </c>
      <c r="J291" s="106">
        <f>SUM(J292:J293)</f>
        <v>0</v>
      </c>
      <c r="K291" s="66">
        <f>SUM(K292:K293)</f>
        <v>0</v>
      </c>
      <c r="L291" s="66">
        <f>SUM(L292:L293)</f>
        <v>0</v>
      </c>
    </row>
    <row r="292" spans="1:13" ht="30.75" hidden="1" customHeight="1">
      <c r="A292" s="76">
        <v>3</v>
      </c>
      <c r="B292" s="77">
        <v>2</v>
      </c>
      <c r="C292" s="77">
        <v>2</v>
      </c>
      <c r="D292" s="77">
        <v>4</v>
      </c>
      <c r="E292" s="77">
        <v>1</v>
      </c>
      <c r="F292" s="79">
        <v>1</v>
      </c>
      <c r="G292" s="78" t="s">
        <v>197</v>
      </c>
      <c r="H292" s="10">
        <v>259</v>
      </c>
      <c r="I292" s="83">
        <v>0</v>
      </c>
      <c r="J292" s="83">
        <v>0</v>
      </c>
      <c r="K292" s="83">
        <v>0</v>
      </c>
      <c r="L292" s="83">
        <v>0</v>
      </c>
      <c r="M292"/>
    </row>
    <row r="293" spans="1:13" ht="27.75" hidden="1" customHeight="1">
      <c r="A293" s="71">
        <v>3</v>
      </c>
      <c r="B293" s="69">
        <v>2</v>
      </c>
      <c r="C293" s="69">
        <v>2</v>
      </c>
      <c r="D293" s="69">
        <v>4</v>
      </c>
      <c r="E293" s="69">
        <v>1</v>
      </c>
      <c r="F293" s="72">
        <v>2</v>
      </c>
      <c r="G293" s="80" t="s">
        <v>198</v>
      </c>
      <c r="H293" s="10">
        <v>260</v>
      </c>
      <c r="I293" s="83">
        <v>0</v>
      </c>
      <c r="J293" s="83">
        <v>0</v>
      </c>
      <c r="K293" s="83">
        <v>0</v>
      </c>
      <c r="L293" s="83">
        <v>0</v>
      </c>
      <c r="M293"/>
    </row>
    <row r="294" spans="1:13" ht="28.5" hidden="1" customHeight="1">
      <c r="A294" s="76">
        <v>3</v>
      </c>
      <c r="B294" s="77">
        <v>2</v>
      </c>
      <c r="C294" s="77">
        <v>2</v>
      </c>
      <c r="D294" s="77">
        <v>5</v>
      </c>
      <c r="E294" s="77"/>
      <c r="F294" s="79"/>
      <c r="G294" s="78" t="s">
        <v>199</v>
      </c>
      <c r="H294" s="10">
        <v>261</v>
      </c>
      <c r="I294" s="65">
        <f t="shared" ref="I294:L295" si="26">I295</f>
        <v>0</v>
      </c>
      <c r="J294" s="106">
        <f t="shared" si="26"/>
        <v>0</v>
      </c>
      <c r="K294" s="66">
        <f t="shared" si="26"/>
        <v>0</v>
      </c>
      <c r="L294" s="66">
        <f t="shared" si="26"/>
        <v>0</v>
      </c>
      <c r="M294"/>
    </row>
    <row r="295" spans="1:13" ht="26.25" hidden="1" customHeight="1">
      <c r="A295" s="76">
        <v>3</v>
      </c>
      <c r="B295" s="77">
        <v>2</v>
      </c>
      <c r="C295" s="77">
        <v>2</v>
      </c>
      <c r="D295" s="77">
        <v>5</v>
      </c>
      <c r="E295" s="77">
        <v>1</v>
      </c>
      <c r="F295" s="79"/>
      <c r="G295" s="78" t="s">
        <v>199</v>
      </c>
      <c r="H295" s="10">
        <v>262</v>
      </c>
      <c r="I295" s="65">
        <f t="shared" si="26"/>
        <v>0</v>
      </c>
      <c r="J295" s="106">
        <f t="shared" si="26"/>
        <v>0</v>
      </c>
      <c r="K295" s="66">
        <f t="shared" si="26"/>
        <v>0</v>
      </c>
      <c r="L295" s="66">
        <f t="shared" si="26"/>
        <v>0</v>
      </c>
      <c r="M295"/>
    </row>
    <row r="296" spans="1:13" ht="26.25" hidden="1" customHeight="1">
      <c r="A296" s="76">
        <v>3</v>
      </c>
      <c r="B296" s="77">
        <v>2</v>
      </c>
      <c r="C296" s="77">
        <v>2</v>
      </c>
      <c r="D296" s="77">
        <v>5</v>
      </c>
      <c r="E296" s="77">
        <v>1</v>
      </c>
      <c r="F296" s="79">
        <v>1</v>
      </c>
      <c r="G296" s="78" t="s">
        <v>199</v>
      </c>
      <c r="H296" s="10">
        <v>263</v>
      </c>
      <c r="I296" s="83">
        <v>0</v>
      </c>
      <c r="J296" s="83">
        <v>0</v>
      </c>
      <c r="K296" s="83">
        <v>0</v>
      </c>
      <c r="L296" s="83">
        <v>0</v>
      </c>
      <c r="M296"/>
    </row>
    <row r="297" spans="1:13" ht="26.25" hidden="1" customHeight="1">
      <c r="A297" s="76">
        <v>3</v>
      </c>
      <c r="B297" s="77">
        <v>2</v>
      </c>
      <c r="C297" s="77">
        <v>2</v>
      </c>
      <c r="D297" s="77">
        <v>6</v>
      </c>
      <c r="E297" s="77"/>
      <c r="F297" s="79"/>
      <c r="G297" s="78" t="s">
        <v>182</v>
      </c>
      <c r="H297" s="10">
        <v>264</v>
      </c>
      <c r="I297" s="65">
        <f t="shared" ref="I297:L298" si="27">I298</f>
        <v>0</v>
      </c>
      <c r="J297" s="139">
        <f t="shared" si="27"/>
        <v>0</v>
      </c>
      <c r="K297" s="66">
        <f t="shared" si="27"/>
        <v>0</v>
      </c>
      <c r="L297" s="66">
        <f t="shared" si="27"/>
        <v>0</v>
      </c>
      <c r="M297"/>
    </row>
    <row r="298" spans="1:13" ht="30" hidden="1" customHeight="1">
      <c r="A298" s="76">
        <v>3</v>
      </c>
      <c r="B298" s="77">
        <v>2</v>
      </c>
      <c r="C298" s="77">
        <v>2</v>
      </c>
      <c r="D298" s="77">
        <v>6</v>
      </c>
      <c r="E298" s="77">
        <v>1</v>
      </c>
      <c r="F298" s="79"/>
      <c r="G298" s="78" t="s">
        <v>182</v>
      </c>
      <c r="H298" s="10">
        <v>265</v>
      </c>
      <c r="I298" s="65">
        <f t="shared" si="27"/>
        <v>0</v>
      </c>
      <c r="J298" s="139">
        <f t="shared" si="27"/>
        <v>0</v>
      </c>
      <c r="K298" s="66">
        <f t="shared" si="27"/>
        <v>0</v>
      </c>
      <c r="L298" s="66">
        <f t="shared" si="27"/>
        <v>0</v>
      </c>
      <c r="M298"/>
    </row>
    <row r="299" spans="1:13" ht="24.75" hidden="1" customHeight="1">
      <c r="A299" s="76">
        <v>3</v>
      </c>
      <c r="B299" s="98">
        <v>2</v>
      </c>
      <c r="C299" s="98">
        <v>2</v>
      </c>
      <c r="D299" s="77">
        <v>6</v>
      </c>
      <c r="E299" s="98">
        <v>1</v>
      </c>
      <c r="F299" s="99">
        <v>1</v>
      </c>
      <c r="G299" s="100" t="s">
        <v>182</v>
      </c>
      <c r="H299" s="10">
        <v>266</v>
      </c>
      <c r="I299" s="83">
        <v>0</v>
      </c>
      <c r="J299" s="83">
        <v>0</v>
      </c>
      <c r="K299" s="83">
        <v>0</v>
      </c>
      <c r="L299" s="83">
        <v>0</v>
      </c>
      <c r="M299"/>
    </row>
    <row r="300" spans="1:13" ht="29.25" hidden="1" customHeight="1">
      <c r="A300" s="80">
        <v>3</v>
      </c>
      <c r="B300" s="76">
        <v>2</v>
      </c>
      <c r="C300" s="77">
        <v>2</v>
      </c>
      <c r="D300" s="77">
        <v>7</v>
      </c>
      <c r="E300" s="77"/>
      <c r="F300" s="79"/>
      <c r="G300" s="78" t="s">
        <v>183</v>
      </c>
      <c r="H300" s="10">
        <v>267</v>
      </c>
      <c r="I300" s="65">
        <f>I301</f>
        <v>0</v>
      </c>
      <c r="J300" s="139">
        <f>J301</f>
        <v>0</v>
      </c>
      <c r="K300" s="66">
        <f>K301</f>
        <v>0</v>
      </c>
      <c r="L300" s="66">
        <f>L301</f>
        <v>0</v>
      </c>
      <c r="M300"/>
    </row>
    <row r="301" spans="1:13" ht="26.25" hidden="1" customHeight="1">
      <c r="A301" s="80">
        <v>3</v>
      </c>
      <c r="B301" s="76">
        <v>2</v>
      </c>
      <c r="C301" s="77">
        <v>2</v>
      </c>
      <c r="D301" s="77">
        <v>7</v>
      </c>
      <c r="E301" s="77">
        <v>1</v>
      </c>
      <c r="F301" s="79"/>
      <c r="G301" s="78" t="s">
        <v>183</v>
      </c>
      <c r="H301" s="10">
        <v>268</v>
      </c>
      <c r="I301" s="65">
        <f>I302+I303</f>
        <v>0</v>
      </c>
      <c r="J301" s="65">
        <f>J302+J303</f>
        <v>0</v>
      </c>
      <c r="K301" s="65">
        <f>K302+K303</f>
        <v>0</v>
      </c>
      <c r="L301" s="65">
        <f>L302+L303</f>
        <v>0</v>
      </c>
      <c r="M301"/>
    </row>
    <row r="302" spans="1:13" ht="27.75" hidden="1" customHeight="1">
      <c r="A302" s="80">
        <v>3</v>
      </c>
      <c r="B302" s="76">
        <v>2</v>
      </c>
      <c r="C302" s="76">
        <v>2</v>
      </c>
      <c r="D302" s="77">
        <v>7</v>
      </c>
      <c r="E302" s="77">
        <v>1</v>
      </c>
      <c r="F302" s="79">
        <v>1</v>
      </c>
      <c r="G302" s="78" t="s">
        <v>184</v>
      </c>
      <c r="H302" s="10">
        <v>269</v>
      </c>
      <c r="I302" s="83">
        <v>0</v>
      </c>
      <c r="J302" s="83">
        <v>0</v>
      </c>
      <c r="K302" s="83">
        <v>0</v>
      </c>
      <c r="L302" s="83">
        <v>0</v>
      </c>
      <c r="M302"/>
    </row>
    <row r="303" spans="1:13" ht="25.5" hidden="1" customHeight="1">
      <c r="A303" s="80">
        <v>3</v>
      </c>
      <c r="B303" s="76">
        <v>2</v>
      </c>
      <c r="C303" s="76">
        <v>2</v>
      </c>
      <c r="D303" s="77">
        <v>7</v>
      </c>
      <c r="E303" s="77">
        <v>1</v>
      </c>
      <c r="F303" s="79">
        <v>2</v>
      </c>
      <c r="G303" s="78" t="s">
        <v>185</v>
      </c>
      <c r="H303" s="10">
        <v>270</v>
      </c>
      <c r="I303" s="83">
        <v>0</v>
      </c>
      <c r="J303" s="83">
        <v>0</v>
      </c>
      <c r="K303" s="83">
        <v>0</v>
      </c>
      <c r="L303" s="83">
        <v>0</v>
      </c>
      <c r="M303"/>
    </row>
    <row r="304" spans="1:13" ht="30" hidden="1" customHeight="1">
      <c r="A304" s="84">
        <v>3</v>
      </c>
      <c r="B304" s="84">
        <v>3</v>
      </c>
      <c r="C304" s="61"/>
      <c r="D304" s="62"/>
      <c r="E304" s="62"/>
      <c r="F304" s="64"/>
      <c r="G304" s="63" t="s">
        <v>200</v>
      </c>
      <c r="H304" s="10">
        <v>271</v>
      </c>
      <c r="I304" s="65">
        <f>SUM(I305+I337)</f>
        <v>0</v>
      </c>
      <c r="J304" s="139">
        <f>SUM(J305+J337)</f>
        <v>0</v>
      </c>
      <c r="K304" s="66">
        <f>SUM(K305+K337)</f>
        <v>0</v>
      </c>
      <c r="L304" s="66">
        <f>SUM(L305+L337)</f>
        <v>0</v>
      </c>
      <c r="M304"/>
    </row>
    <row r="305" spans="1:13" ht="40.5" hidden="1" customHeight="1">
      <c r="A305" s="80">
        <v>3</v>
      </c>
      <c r="B305" s="80">
        <v>3</v>
      </c>
      <c r="C305" s="76">
        <v>1</v>
      </c>
      <c r="D305" s="77"/>
      <c r="E305" s="77"/>
      <c r="F305" s="79"/>
      <c r="G305" s="78" t="s">
        <v>201</v>
      </c>
      <c r="H305" s="10">
        <v>272</v>
      </c>
      <c r="I305" s="65">
        <f>SUM(I306+I315+I319+I323+I327+I330+I333)</f>
        <v>0</v>
      </c>
      <c r="J305" s="139">
        <f>SUM(J306+J315+J319+J323+J327+J330+J333)</f>
        <v>0</v>
      </c>
      <c r="K305" s="66">
        <f>SUM(K306+K315+K319+K323+K327+K330+K333)</f>
        <v>0</v>
      </c>
      <c r="L305" s="66">
        <f>SUM(L306+L315+L319+L323+L327+L330+L333)</f>
        <v>0</v>
      </c>
      <c r="M305"/>
    </row>
    <row r="306" spans="1:13" ht="29.25" hidden="1" customHeight="1">
      <c r="A306" s="80">
        <v>3</v>
      </c>
      <c r="B306" s="80">
        <v>3</v>
      </c>
      <c r="C306" s="76">
        <v>1</v>
      </c>
      <c r="D306" s="77">
        <v>1</v>
      </c>
      <c r="E306" s="77"/>
      <c r="F306" s="79"/>
      <c r="G306" s="78" t="s">
        <v>187</v>
      </c>
      <c r="H306" s="10">
        <v>273</v>
      </c>
      <c r="I306" s="65">
        <f>SUM(I307+I309+I312)</f>
        <v>0</v>
      </c>
      <c r="J306" s="65">
        <f>SUM(J307+J309+J312)</f>
        <v>0</v>
      </c>
      <c r="K306" s="65">
        <f>SUM(K307+K309+K312)</f>
        <v>0</v>
      </c>
      <c r="L306" s="65">
        <f>SUM(L307+L309+L312)</f>
        <v>0</v>
      </c>
      <c r="M306"/>
    </row>
    <row r="307" spans="1:13" ht="27" hidden="1" customHeight="1">
      <c r="A307" s="80">
        <v>3</v>
      </c>
      <c r="B307" s="80">
        <v>3</v>
      </c>
      <c r="C307" s="76">
        <v>1</v>
      </c>
      <c r="D307" s="77">
        <v>1</v>
      </c>
      <c r="E307" s="77">
        <v>1</v>
      </c>
      <c r="F307" s="79"/>
      <c r="G307" s="78" t="s">
        <v>165</v>
      </c>
      <c r="H307" s="10">
        <v>274</v>
      </c>
      <c r="I307" s="65">
        <f>SUM(I308:I308)</f>
        <v>0</v>
      </c>
      <c r="J307" s="139">
        <f>SUM(J308:J308)</f>
        <v>0</v>
      </c>
      <c r="K307" s="66">
        <f>SUM(K308:K308)</f>
        <v>0</v>
      </c>
      <c r="L307" s="66">
        <f>SUM(L308:L308)</f>
        <v>0</v>
      </c>
      <c r="M307"/>
    </row>
    <row r="308" spans="1:13" ht="28.5" hidden="1" customHeight="1">
      <c r="A308" s="80">
        <v>3</v>
      </c>
      <c r="B308" s="80">
        <v>3</v>
      </c>
      <c r="C308" s="76">
        <v>1</v>
      </c>
      <c r="D308" s="77">
        <v>1</v>
      </c>
      <c r="E308" s="77">
        <v>1</v>
      </c>
      <c r="F308" s="79">
        <v>1</v>
      </c>
      <c r="G308" s="78" t="s">
        <v>165</v>
      </c>
      <c r="H308" s="10">
        <v>275</v>
      </c>
      <c r="I308" s="83">
        <v>0</v>
      </c>
      <c r="J308" s="83">
        <v>0</v>
      </c>
      <c r="K308" s="83">
        <v>0</v>
      </c>
      <c r="L308" s="83">
        <v>0</v>
      </c>
      <c r="M308"/>
    </row>
    <row r="309" spans="1:13" ht="31.5" hidden="1" customHeight="1">
      <c r="A309" s="80">
        <v>3</v>
      </c>
      <c r="B309" s="80">
        <v>3</v>
      </c>
      <c r="C309" s="76">
        <v>1</v>
      </c>
      <c r="D309" s="77">
        <v>1</v>
      </c>
      <c r="E309" s="77">
        <v>2</v>
      </c>
      <c r="F309" s="79"/>
      <c r="G309" s="78" t="s">
        <v>188</v>
      </c>
      <c r="H309" s="10">
        <v>276</v>
      </c>
      <c r="I309" s="65">
        <f>SUM(I310:I311)</f>
        <v>0</v>
      </c>
      <c r="J309" s="65">
        <f>SUM(J310:J311)</f>
        <v>0</v>
      </c>
      <c r="K309" s="65">
        <f>SUM(K310:K311)</f>
        <v>0</v>
      </c>
      <c r="L309" s="65">
        <f>SUM(L310:L311)</f>
        <v>0</v>
      </c>
      <c r="M309"/>
    </row>
    <row r="310" spans="1:13" ht="25.5" hidden="1" customHeight="1">
      <c r="A310" s="80">
        <v>3</v>
      </c>
      <c r="B310" s="80">
        <v>3</v>
      </c>
      <c r="C310" s="76">
        <v>1</v>
      </c>
      <c r="D310" s="77">
        <v>1</v>
      </c>
      <c r="E310" s="77">
        <v>2</v>
      </c>
      <c r="F310" s="79">
        <v>1</v>
      </c>
      <c r="G310" s="78" t="s">
        <v>167</v>
      </c>
      <c r="H310" s="10">
        <v>277</v>
      </c>
      <c r="I310" s="83">
        <v>0</v>
      </c>
      <c r="J310" s="83">
        <v>0</v>
      </c>
      <c r="K310" s="83">
        <v>0</v>
      </c>
      <c r="L310" s="83">
        <v>0</v>
      </c>
      <c r="M310"/>
    </row>
    <row r="311" spans="1:13" ht="29.25" hidden="1" customHeight="1">
      <c r="A311" s="80">
        <v>3</v>
      </c>
      <c r="B311" s="80">
        <v>3</v>
      </c>
      <c r="C311" s="76">
        <v>1</v>
      </c>
      <c r="D311" s="77">
        <v>1</v>
      </c>
      <c r="E311" s="77">
        <v>2</v>
      </c>
      <c r="F311" s="79">
        <v>2</v>
      </c>
      <c r="G311" s="78" t="s">
        <v>168</v>
      </c>
      <c r="H311" s="10">
        <v>278</v>
      </c>
      <c r="I311" s="83">
        <v>0</v>
      </c>
      <c r="J311" s="83">
        <v>0</v>
      </c>
      <c r="K311" s="83">
        <v>0</v>
      </c>
      <c r="L311" s="83">
        <v>0</v>
      </c>
      <c r="M311"/>
    </row>
    <row r="312" spans="1:13" ht="28.5" hidden="1" customHeight="1">
      <c r="A312" s="80">
        <v>3</v>
      </c>
      <c r="B312" s="80">
        <v>3</v>
      </c>
      <c r="C312" s="76">
        <v>1</v>
      </c>
      <c r="D312" s="77">
        <v>1</v>
      </c>
      <c r="E312" s="77">
        <v>3</v>
      </c>
      <c r="F312" s="79"/>
      <c r="G312" s="78" t="s">
        <v>169</v>
      </c>
      <c r="H312" s="10">
        <v>279</v>
      </c>
      <c r="I312" s="65">
        <f>SUM(I313:I314)</f>
        <v>0</v>
      </c>
      <c r="J312" s="65">
        <f>SUM(J313:J314)</f>
        <v>0</v>
      </c>
      <c r="K312" s="65">
        <f>SUM(K313:K314)</f>
        <v>0</v>
      </c>
      <c r="L312" s="65">
        <f>SUM(L313:L314)</f>
        <v>0</v>
      </c>
      <c r="M312"/>
    </row>
    <row r="313" spans="1:13" ht="24.75" hidden="1" customHeight="1">
      <c r="A313" s="80">
        <v>3</v>
      </c>
      <c r="B313" s="80">
        <v>3</v>
      </c>
      <c r="C313" s="76">
        <v>1</v>
      </c>
      <c r="D313" s="77">
        <v>1</v>
      </c>
      <c r="E313" s="77">
        <v>3</v>
      </c>
      <c r="F313" s="79">
        <v>1</v>
      </c>
      <c r="G313" s="78" t="s">
        <v>170</v>
      </c>
      <c r="H313" s="10">
        <v>280</v>
      </c>
      <c r="I313" s="83">
        <v>0</v>
      </c>
      <c r="J313" s="83">
        <v>0</v>
      </c>
      <c r="K313" s="83">
        <v>0</v>
      </c>
      <c r="L313" s="83">
        <v>0</v>
      </c>
      <c r="M313"/>
    </row>
    <row r="314" spans="1:13" ht="22.5" hidden="1" customHeight="1">
      <c r="A314" s="80">
        <v>3</v>
      </c>
      <c r="B314" s="80">
        <v>3</v>
      </c>
      <c r="C314" s="76">
        <v>1</v>
      </c>
      <c r="D314" s="77">
        <v>1</v>
      </c>
      <c r="E314" s="77">
        <v>3</v>
      </c>
      <c r="F314" s="79">
        <v>2</v>
      </c>
      <c r="G314" s="78" t="s">
        <v>189</v>
      </c>
      <c r="H314" s="10">
        <v>281</v>
      </c>
      <c r="I314" s="83">
        <v>0</v>
      </c>
      <c r="J314" s="83">
        <v>0</v>
      </c>
      <c r="K314" s="83">
        <v>0</v>
      </c>
      <c r="L314" s="83">
        <v>0</v>
      </c>
      <c r="M314"/>
    </row>
    <row r="315" spans="1:13" hidden="1">
      <c r="A315" s="96">
        <v>3</v>
      </c>
      <c r="B315" s="71">
        <v>3</v>
      </c>
      <c r="C315" s="76">
        <v>1</v>
      </c>
      <c r="D315" s="77">
        <v>2</v>
      </c>
      <c r="E315" s="77"/>
      <c r="F315" s="79"/>
      <c r="G315" s="78" t="s">
        <v>202</v>
      </c>
      <c r="H315" s="10">
        <v>282</v>
      </c>
      <c r="I315" s="65">
        <f>I316</f>
        <v>0</v>
      </c>
      <c r="J315" s="139">
        <f>J316</f>
        <v>0</v>
      </c>
      <c r="K315" s="66">
        <f>K316</f>
        <v>0</v>
      </c>
      <c r="L315" s="66">
        <f>L316</f>
        <v>0</v>
      </c>
    </row>
    <row r="316" spans="1:13" ht="26.25" hidden="1" customHeight="1">
      <c r="A316" s="96">
        <v>3</v>
      </c>
      <c r="B316" s="96">
        <v>3</v>
      </c>
      <c r="C316" s="71">
        <v>1</v>
      </c>
      <c r="D316" s="69">
        <v>2</v>
      </c>
      <c r="E316" s="69">
        <v>1</v>
      </c>
      <c r="F316" s="72"/>
      <c r="G316" s="78" t="s">
        <v>202</v>
      </c>
      <c r="H316" s="10">
        <v>283</v>
      </c>
      <c r="I316" s="86">
        <f>SUM(I317:I318)</f>
        <v>0</v>
      </c>
      <c r="J316" s="140">
        <f>SUM(J317:J318)</f>
        <v>0</v>
      </c>
      <c r="K316" s="87">
        <f>SUM(K317:K318)</f>
        <v>0</v>
      </c>
      <c r="L316" s="87">
        <f>SUM(L317:L318)</f>
        <v>0</v>
      </c>
      <c r="M316"/>
    </row>
    <row r="317" spans="1:13" ht="25.5" hidden="1" customHeight="1">
      <c r="A317" s="80">
        <v>3</v>
      </c>
      <c r="B317" s="80">
        <v>3</v>
      </c>
      <c r="C317" s="76">
        <v>1</v>
      </c>
      <c r="D317" s="77">
        <v>2</v>
      </c>
      <c r="E317" s="77">
        <v>1</v>
      </c>
      <c r="F317" s="79">
        <v>1</v>
      </c>
      <c r="G317" s="78" t="s">
        <v>203</v>
      </c>
      <c r="H317" s="10">
        <v>284</v>
      </c>
      <c r="I317" s="83">
        <v>0</v>
      </c>
      <c r="J317" s="83">
        <v>0</v>
      </c>
      <c r="K317" s="83">
        <v>0</v>
      </c>
      <c r="L317" s="83">
        <v>0</v>
      </c>
      <c r="M317"/>
    </row>
    <row r="318" spans="1:13" ht="24" hidden="1" customHeight="1">
      <c r="A318" s="88">
        <v>3</v>
      </c>
      <c r="B318" s="123">
        <v>3</v>
      </c>
      <c r="C318" s="97">
        <v>1</v>
      </c>
      <c r="D318" s="98">
        <v>2</v>
      </c>
      <c r="E318" s="98">
        <v>1</v>
      </c>
      <c r="F318" s="99">
        <v>2</v>
      </c>
      <c r="G318" s="100" t="s">
        <v>204</v>
      </c>
      <c r="H318" s="10">
        <v>285</v>
      </c>
      <c r="I318" s="83">
        <v>0</v>
      </c>
      <c r="J318" s="83">
        <v>0</v>
      </c>
      <c r="K318" s="83">
        <v>0</v>
      </c>
      <c r="L318" s="83">
        <v>0</v>
      </c>
      <c r="M318"/>
    </row>
    <row r="319" spans="1:13" ht="27.75" hidden="1" customHeight="1">
      <c r="A319" s="76">
        <v>3</v>
      </c>
      <c r="B319" s="78">
        <v>3</v>
      </c>
      <c r="C319" s="76">
        <v>1</v>
      </c>
      <c r="D319" s="77">
        <v>3</v>
      </c>
      <c r="E319" s="77"/>
      <c r="F319" s="79"/>
      <c r="G319" s="78" t="s">
        <v>205</v>
      </c>
      <c r="H319" s="10">
        <v>286</v>
      </c>
      <c r="I319" s="65">
        <f>I320</f>
        <v>0</v>
      </c>
      <c r="J319" s="139">
        <f>J320</f>
        <v>0</v>
      </c>
      <c r="K319" s="66">
        <f>K320</f>
        <v>0</v>
      </c>
      <c r="L319" s="66">
        <f>L320</f>
        <v>0</v>
      </c>
      <c r="M319"/>
    </row>
    <row r="320" spans="1:13" ht="24" hidden="1" customHeight="1">
      <c r="A320" s="76">
        <v>3</v>
      </c>
      <c r="B320" s="100">
        <v>3</v>
      </c>
      <c r="C320" s="97">
        <v>1</v>
      </c>
      <c r="D320" s="98">
        <v>3</v>
      </c>
      <c r="E320" s="98">
        <v>1</v>
      </c>
      <c r="F320" s="99"/>
      <c r="G320" s="78" t="s">
        <v>205</v>
      </c>
      <c r="H320" s="10">
        <v>287</v>
      </c>
      <c r="I320" s="66">
        <f>I321+I322</f>
        <v>0</v>
      </c>
      <c r="J320" s="66">
        <f>J321+J322</f>
        <v>0</v>
      </c>
      <c r="K320" s="66">
        <f>K321+K322</f>
        <v>0</v>
      </c>
      <c r="L320" s="66">
        <f>L321+L322</f>
        <v>0</v>
      </c>
      <c r="M320"/>
    </row>
    <row r="321" spans="1:13" ht="27" hidden="1" customHeight="1">
      <c r="A321" s="76">
        <v>3</v>
      </c>
      <c r="B321" s="78">
        <v>3</v>
      </c>
      <c r="C321" s="76">
        <v>1</v>
      </c>
      <c r="D321" s="77">
        <v>3</v>
      </c>
      <c r="E321" s="77">
        <v>1</v>
      </c>
      <c r="F321" s="79">
        <v>1</v>
      </c>
      <c r="G321" s="78" t="s">
        <v>206</v>
      </c>
      <c r="H321" s="10">
        <v>288</v>
      </c>
      <c r="I321" s="128">
        <v>0</v>
      </c>
      <c r="J321" s="128">
        <v>0</v>
      </c>
      <c r="K321" s="128">
        <v>0</v>
      </c>
      <c r="L321" s="127">
        <v>0</v>
      </c>
      <c r="M321"/>
    </row>
    <row r="322" spans="1:13" ht="26.25" hidden="1" customHeight="1">
      <c r="A322" s="76">
        <v>3</v>
      </c>
      <c r="B322" s="78">
        <v>3</v>
      </c>
      <c r="C322" s="76">
        <v>1</v>
      </c>
      <c r="D322" s="77">
        <v>3</v>
      </c>
      <c r="E322" s="77">
        <v>1</v>
      </c>
      <c r="F322" s="79">
        <v>2</v>
      </c>
      <c r="G322" s="78" t="s">
        <v>207</v>
      </c>
      <c r="H322" s="10">
        <v>289</v>
      </c>
      <c r="I322" s="83">
        <v>0</v>
      </c>
      <c r="J322" s="83">
        <v>0</v>
      </c>
      <c r="K322" s="83">
        <v>0</v>
      </c>
      <c r="L322" s="83">
        <v>0</v>
      </c>
      <c r="M322"/>
    </row>
    <row r="323" spans="1:13" hidden="1">
      <c r="A323" s="76">
        <v>3</v>
      </c>
      <c r="B323" s="78">
        <v>3</v>
      </c>
      <c r="C323" s="76">
        <v>1</v>
      </c>
      <c r="D323" s="77">
        <v>4</v>
      </c>
      <c r="E323" s="77"/>
      <c r="F323" s="79"/>
      <c r="G323" s="78" t="s">
        <v>208</v>
      </c>
      <c r="H323" s="10">
        <v>290</v>
      </c>
      <c r="I323" s="65">
        <f>I324</f>
        <v>0</v>
      </c>
      <c r="J323" s="139">
        <f>J324</f>
        <v>0</v>
      </c>
      <c r="K323" s="66">
        <f>K324</f>
        <v>0</v>
      </c>
      <c r="L323" s="66">
        <f>L324</f>
        <v>0</v>
      </c>
    </row>
    <row r="324" spans="1:13" ht="31.5" hidden="1" customHeight="1">
      <c r="A324" s="80">
        <v>3</v>
      </c>
      <c r="B324" s="76">
        <v>3</v>
      </c>
      <c r="C324" s="77">
        <v>1</v>
      </c>
      <c r="D324" s="77">
        <v>4</v>
      </c>
      <c r="E324" s="77">
        <v>1</v>
      </c>
      <c r="F324" s="79"/>
      <c r="G324" s="78" t="s">
        <v>208</v>
      </c>
      <c r="H324" s="10">
        <v>291</v>
      </c>
      <c r="I324" s="65">
        <f>SUM(I325:I326)</f>
        <v>0</v>
      </c>
      <c r="J324" s="65">
        <f>SUM(J325:J326)</f>
        <v>0</v>
      </c>
      <c r="K324" s="65">
        <f>SUM(K325:K326)</f>
        <v>0</v>
      </c>
      <c r="L324" s="65">
        <f>SUM(L325:L326)</f>
        <v>0</v>
      </c>
      <c r="M324"/>
    </row>
    <row r="325" spans="1:13" hidden="1">
      <c r="A325" s="80">
        <v>3</v>
      </c>
      <c r="B325" s="76">
        <v>3</v>
      </c>
      <c r="C325" s="77">
        <v>1</v>
      </c>
      <c r="D325" s="77">
        <v>4</v>
      </c>
      <c r="E325" s="77">
        <v>1</v>
      </c>
      <c r="F325" s="79">
        <v>1</v>
      </c>
      <c r="G325" s="78" t="s">
        <v>209</v>
      </c>
      <c r="H325" s="10">
        <v>292</v>
      </c>
      <c r="I325" s="82">
        <v>0</v>
      </c>
      <c r="J325" s="83">
        <v>0</v>
      </c>
      <c r="K325" s="83">
        <v>0</v>
      </c>
      <c r="L325" s="82">
        <v>0</v>
      </c>
    </row>
    <row r="326" spans="1:13" ht="30.75" hidden="1" customHeight="1">
      <c r="A326" s="76">
        <v>3</v>
      </c>
      <c r="B326" s="77">
        <v>3</v>
      </c>
      <c r="C326" s="77">
        <v>1</v>
      </c>
      <c r="D326" s="77">
        <v>4</v>
      </c>
      <c r="E326" s="77">
        <v>1</v>
      </c>
      <c r="F326" s="79">
        <v>2</v>
      </c>
      <c r="G326" s="78" t="s">
        <v>210</v>
      </c>
      <c r="H326" s="10">
        <v>293</v>
      </c>
      <c r="I326" s="83">
        <v>0</v>
      </c>
      <c r="J326" s="128">
        <v>0</v>
      </c>
      <c r="K326" s="128">
        <v>0</v>
      </c>
      <c r="L326" s="127">
        <v>0</v>
      </c>
      <c r="M326"/>
    </row>
    <row r="327" spans="1:13" ht="26.25" hidden="1" customHeight="1">
      <c r="A327" s="76">
        <v>3</v>
      </c>
      <c r="B327" s="77">
        <v>3</v>
      </c>
      <c r="C327" s="77">
        <v>1</v>
      </c>
      <c r="D327" s="77">
        <v>5</v>
      </c>
      <c r="E327" s="77"/>
      <c r="F327" s="79"/>
      <c r="G327" s="78" t="s">
        <v>211</v>
      </c>
      <c r="H327" s="10">
        <v>294</v>
      </c>
      <c r="I327" s="87">
        <f t="shared" ref="I327:L328" si="28">I328</f>
        <v>0</v>
      </c>
      <c r="J327" s="139">
        <f t="shared" si="28"/>
        <v>0</v>
      </c>
      <c r="K327" s="66">
        <f t="shared" si="28"/>
        <v>0</v>
      </c>
      <c r="L327" s="66">
        <f t="shared" si="28"/>
        <v>0</v>
      </c>
      <c r="M327"/>
    </row>
    <row r="328" spans="1:13" ht="30" hidden="1" customHeight="1">
      <c r="A328" s="71">
        <v>3</v>
      </c>
      <c r="B328" s="98">
        <v>3</v>
      </c>
      <c r="C328" s="98">
        <v>1</v>
      </c>
      <c r="D328" s="98">
        <v>5</v>
      </c>
      <c r="E328" s="98">
        <v>1</v>
      </c>
      <c r="F328" s="99"/>
      <c r="G328" s="78" t="s">
        <v>211</v>
      </c>
      <c r="H328" s="10">
        <v>295</v>
      </c>
      <c r="I328" s="66">
        <f t="shared" si="28"/>
        <v>0</v>
      </c>
      <c r="J328" s="140">
        <f t="shared" si="28"/>
        <v>0</v>
      </c>
      <c r="K328" s="87">
        <f t="shared" si="28"/>
        <v>0</v>
      </c>
      <c r="L328" s="87">
        <f t="shared" si="28"/>
        <v>0</v>
      </c>
      <c r="M328"/>
    </row>
    <row r="329" spans="1:13" ht="30" hidden="1" customHeight="1">
      <c r="A329" s="76">
        <v>3</v>
      </c>
      <c r="B329" s="77">
        <v>3</v>
      </c>
      <c r="C329" s="77">
        <v>1</v>
      </c>
      <c r="D329" s="77">
        <v>5</v>
      </c>
      <c r="E329" s="77">
        <v>1</v>
      </c>
      <c r="F329" s="79">
        <v>1</v>
      </c>
      <c r="G329" s="78" t="s">
        <v>212</v>
      </c>
      <c r="H329" s="10">
        <v>296</v>
      </c>
      <c r="I329" s="83">
        <v>0</v>
      </c>
      <c r="J329" s="128">
        <v>0</v>
      </c>
      <c r="K329" s="128">
        <v>0</v>
      </c>
      <c r="L329" s="127">
        <v>0</v>
      </c>
      <c r="M329"/>
    </row>
    <row r="330" spans="1:13" ht="30" hidden="1" customHeight="1">
      <c r="A330" s="76">
        <v>3</v>
      </c>
      <c r="B330" s="77">
        <v>3</v>
      </c>
      <c r="C330" s="77">
        <v>1</v>
      </c>
      <c r="D330" s="77">
        <v>6</v>
      </c>
      <c r="E330" s="77"/>
      <c r="F330" s="79"/>
      <c r="G330" s="78" t="s">
        <v>182</v>
      </c>
      <c r="H330" s="10">
        <v>297</v>
      </c>
      <c r="I330" s="66">
        <f t="shared" ref="I330:L331" si="29">I331</f>
        <v>0</v>
      </c>
      <c r="J330" s="139">
        <f t="shared" si="29"/>
        <v>0</v>
      </c>
      <c r="K330" s="66">
        <f t="shared" si="29"/>
        <v>0</v>
      </c>
      <c r="L330" s="66">
        <f t="shared" si="29"/>
        <v>0</v>
      </c>
      <c r="M330"/>
    </row>
    <row r="331" spans="1:13" ht="30" hidden="1" customHeight="1">
      <c r="A331" s="76">
        <v>3</v>
      </c>
      <c r="B331" s="77">
        <v>3</v>
      </c>
      <c r="C331" s="77">
        <v>1</v>
      </c>
      <c r="D331" s="77">
        <v>6</v>
      </c>
      <c r="E331" s="77">
        <v>1</v>
      </c>
      <c r="F331" s="79"/>
      <c r="G331" s="78" t="s">
        <v>182</v>
      </c>
      <c r="H331" s="10">
        <v>298</v>
      </c>
      <c r="I331" s="65">
        <f t="shared" si="29"/>
        <v>0</v>
      </c>
      <c r="J331" s="139">
        <f t="shared" si="29"/>
        <v>0</v>
      </c>
      <c r="K331" s="66">
        <f t="shared" si="29"/>
        <v>0</v>
      </c>
      <c r="L331" s="66">
        <f t="shared" si="29"/>
        <v>0</v>
      </c>
      <c r="M331"/>
    </row>
    <row r="332" spans="1:13" ht="25.5" hidden="1" customHeight="1">
      <c r="A332" s="76">
        <v>3</v>
      </c>
      <c r="B332" s="77">
        <v>3</v>
      </c>
      <c r="C332" s="77">
        <v>1</v>
      </c>
      <c r="D332" s="77">
        <v>6</v>
      </c>
      <c r="E332" s="77">
        <v>1</v>
      </c>
      <c r="F332" s="79">
        <v>1</v>
      </c>
      <c r="G332" s="78" t="s">
        <v>182</v>
      </c>
      <c r="H332" s="10">
        <v>299</v>
      </c>
      <c r="I332" s="128">
        <v>0</v>
      </c>
      <c r="J332" s="128">
        <v>0</v>
      </c>
      <c r="K332" s="128">
        <v>0</v>
      </c>
      <c r="L332" s="127">
        <v>0</v>
      </c>
      <c r="M332"/>
    </row>
    <row r="333" spans="1:13" ht="22.5" hidden="1" customHeight="1">
      <c r="A333" s="76">
        <v>3</v>
      </c>
      <c r="B333" s="77">
        <v>3</v>
      </c>
      <c r="C333" s="77">
        <v>1</v>
      </c>
      <c r="D333" s="77">
        <v>7</v>
      </c>
      <c r="E333" s="77"/>
      <c r="F333" s="79"/>
      <c r="G333" s="78" t="s">
        <v>213</v>
      </c>
      <c r="H333" s="10">
        <v>300</v>
      </c>
      <c r="I333" s="65">
        <f>I334</f>
        <v>0</v>
      </c>
      <c r="J333" s="139">
        <f>J334</f>
        <v>0</v>
      </c>
      <c r="K333" s="66">
        <f>K334</f>
        <v>0</v>
      </c>
      <c r="L333" s="66">
        <f>L334</f>
        <v>0</v>
      </c>
      <c r="M333"/>
    </row>
    <row r="334" spans="1:13" ht="25.5" hidden="1" customHeight="1">
      <c r="A334" s="76">
        <v>3</v>
      </c>
      <c r="B334" s="77">
        <v>3</v>
      </c>
      <c r="C334" s="77">
        <v>1</v>
      </c>
      <c r="D334" s="77">
        <v>7</v>
      </c>
      <c r="E334" s="77">
        <v>1</v>
      </c>
      <c r="F334" s="79"/>
      <c r="G334" s="78" t="s">
        <v>213</v>
      </c>
      <c r="H334" s="10">
        <v>301</v>
      </c>
      <c r="I334" s="65">
        <f>I335+I336</f>
        <v>0</v>
      </c>
      <c r="J334" s="65">
        <f>J335+J336</f>
        <v>0</v>
      </c>
      <c r="K334" s="65">
        <f>K335+K336</f>
        <v>0</v>
      </c>
      <c r="L334" s="65">
        <f>L335+L336</f>
        <v>0</v>
      </c>
      <c r="M334"/>
    </row>
    <row r="335" spans="1:13" ht="27" hidden="1" customHeight="1">
      <c r="A335" s="76">
        <v>3</v>
      </c>
      <c r="B335" s="77">
        <v>3</v>
      </c>
      <c r="C335" s="77">
        <v>1</v>
      </c>
      <c r="D335" s="77">
        <v>7</v>
      </c>
      <c r="E335" s="77">
        <v>1</v>
      </c>
      <c r="F335" s="79">
        <v>1</v>
      </c>
      <c r="G335" s="78" t="s">
        <v>214</v>
      </c>
      <c r="H335" s="10">
        <v>302</v>
      </c>
      <c r="I335" s="128">
        <v>0</v>
      </c>
      <c r="J335" s="128">
        <v>0</v>
      </c>
      <c r="K335" s="128">
        <v>0</v>
      </c>
      <c r="L335" s="127">
        <v>0</v>
      </c>
      <c r="M335"/>
    </row>
    <row r="336" spans="1:13" ht="27.75" hidden="1" customHeight="1">
      <c r="A336" s="76">
        <v>3</v>
      </c>
      <c r="B336" s="77">
        <v>3</v>
      </c>
      <c r="C336" s="77">
        <v>1</v>
      </c>
      <c r="D336" s="77">
        <v>7</v>
      </c>
      <c r="E336" s="77">
        <v>1</v>
      </c>
      <c r="F336" s="79">
        <v>2</v>
      </c>
      <c r="G336" s="78" t="s">
        <v>215</v>
      </c>
      <c r="H336" s="10">
        <v>303</v>
      </c>
      <c r="I336" s="83">
        <v>0</v>
      </c>
      <c r="J336" s="83">
        <v>0</v>
      </c>
      <c r="K336" s="83">
        <v>0</v>
      </c>
      <c r="L336" s="83">
        <v>0</v>
      </c>
      <c r="M336"/>
    </row>
    <row r="337" spans="1:16" ht="38.25" hidden="1" customHeight="1">
      <c r="A337" s="76">
        <v>3</v>
      </c>
      <c r="B337" s="77">
        <v>3</v>
      </c>
      <c r="C337" s="77">
        <v>2</v>
      </c>
      <c r="D337" s="77"/>
      <c r="E337" s="77"/>
      <c r="F337" s="79"/>
      <c r="G337" s="78" t="s">
        <v>216</v>
      </c>
      <c r="H337" s="10">
        <v>304</v>
      </c>
      <c r="I337" s="65">
        <f>SUM(I338+I347+I351+I355+I359+I362+I365)</f>
        <v>0</v>
      </c>
      <c r="J337" s="139">
        <f>SUM(J338+J347+J351+J355+J359+J362+J365)</f>
        <v>0</v>
      </c>
      <c r="K337" s="66">
        <f>SUM(K338+K347+K351+K355+K359+K362+K365)</f>
        <v>0</v>
      </c>
      <c r="L337" s="66">
        <f>SUM(L338+L347+L351+L355+L359+L362+L365)</f>
        <v>0</v>
      </c>
      <c r="M337"/>
    </row>
    <row r="338" spans="1:16" ht="30" hidden="1" customHeight="1">
      <c r="A338" s="76">
        <v>3</v>
      </c>
      <c r="B338" s="77">
        <v>3</v>
      </c>
      <c r="C338" s="77">
        <v>2</v>
      </c>
      <c r="D338" s="77">
        <v>1</v>
      </c>
      <c r="E338" s="77"/>
      <c r="F338" s="79"/>
      <c r="G338" s="78" t="s">
        <v>164</v>
      </c>
      <c r="H338" s="10">
        <v>305</v>
      </c>
      <c r="I338" s="65">
        <f>I339</f>
        <v>0</v>
      </c>
      <c r="J338" s="139">
        <f>J339</f>
        <v>0</v>
      </c>
      <c r="K338" s="66">
        <f>K339</f>
        <v>0</v>
      </c>
      <c r="L338" s="66">
        <f>L339</f>
        <v>0</v>
      </c>
      <c r="M338"/>
    </row>
    <row r="339" spans="1:16" hidden="1">
      <c r="A339" s="80">
        <v>3</v>
      </c>
      <c r="B339" s="76">
        <v>3</v>
      </c>
      <c r="C339" s="77">
        <v>2</v>
      </c>
      <c r="D339" s="78">
        <v>1</v>
      </c>
      <c r="E339" s="76">
        <v>1</v>
      </c>
      <c r="F339" s="79"/>
      <c r="G339" s="78" t="s">
        <v>164</v>
      </c>
      <c r="H339" s="10">
        <v>306</v>
      </c>
      <c r="I339" s="65">
        <f t="shared" ref="I339:P339" si="30">SUM(I340:I340)</f>
        <v>0</v>
      </c>
      <c r="J339" s="65">
        <f t="shared" si="30"/>
        <v>0</v>
      </c>
      <c r="K339" s="65">
        <f t="shared" si="30"/>
        <v>0</v>
      </c>
      <c r="L339" s="65">
        <f t="shared" si="30"/>
        <v>0</v>
      </c>
      <c r="M339" s="141">
        <f t="shared" si="30"/>
        <v>0</v>
      </c>
      <c r="N339" s="141">
        <f t="shared" si="30"/>
        <v>0</v>
      </c>
      <c r="O339" s="141">
        <f t="shared" si="30"/>
        <v>0</v>
      </c>
      <c r="P339" s="141">
        <f t="shared" si="30"/>
        <v>0</v>
      </c>
    </row>
    <row r="340" spans="1:16" ht="27.75" hidden="1" customHeight="1">
      <c r="A340" s="80">
        <v>3</v>
      </c>
      <c r="B340" s="76">
        <v>3</v>
      </c>
      <c r="C340" s="77">
        <v>2</v>
      </c>
      <c r="D340" s="78">
        <v>1</v>
      </c>
      <c r="E340" s="76">
        <v>1</v>
      </c>
      <c r="F340" s="79">
        <v>1</v>
      </c>
      <c r="G340" s="78" t="s">
        <v>165</v>
      </c>
      <c r="H340" s="10">
        <v>307</v>
      </c>
      <c r="I340" s="128">
        <v>0</v>
      </c>
      <c r="J340" s="128">
        <v>0</v>
      </c>
      <c r="K340" s="128">
        <v>0</v>
      </c>
      <c r="L340" s="127">
        <v>0</v>
      </c>
      <c r="M340"/>
    </row>
    <row r="341" spans="1:16" hidden="1">
      <c r="A341" s="80">
        <v>3</v>
      </c>
      <c r="B341" s="76">
        <v>3</v>
      </c>
      <c r="C341" s="77">
        <v>2</v>
      </c>
      <c r="D341" s="78">
        <v>1</v>
      </c>
      <c r="E341" s="76">
        <v>2</v>
      </c>
      <c r="F341" s="79"/>
      <c r="G341" s="100" t="s">
        <v>188</v>
      </c>
      <c r="H341" s="10">
        <v>308</v>
      </c>
      <c r="I341" s="65">
        <f>SUM(I342:I343)</f>
        <v>0</v>
      </c>
      <c r="J341" s="65">
        <f>SUM(J342:J343)</f>
        <v>0</v>
      </c>
      <c r="K341" s="65">
        <f>SUM(K342:K343)</f>
        <v>0</v>
      </c>
      <c r="L341" s="65">
        <f>SUM(L342:L343)</f>
        <v>0</v>
      </c>
    </row>
    <row r="342" spans="1:16" hidden="1">
      <c r="A342" s="80">
        <v>3</v>
      </c>
      <c r="B342" s="76">
        <v>3</v>
      </c>
      <c r="C342" s="77">
        <v>2</v>
      </c>
      <c r="D342" s="78">
        <v>1</v>
      </c>
      <c r="E342" s="76">
        <v>2</v>
      </c>
      <c r="F342" s="79">
        <v>1</v>
      </c>
      <c r="G342" s="100" t="s">
        <v>167</v>
      </c>
      <c r="H342" s="10">
        <v>309</v>
      </c>
      <c r="I342" s="128">
        <v>0</v>
      </c>
      <c r="J342" s="128">
        <v>0</v>
      </c>
      <c r="K342" s="128">
        <v>0</v>
      </c>
      <c r="L342" s="127">
        <v>0</v>
      </c>
    </row>
    <row r="343" spans="1:16" hidden="1">
      <c r="A343" s="80">
        <v>3</v>
      </c>
      <c r="B343" s="76">
        <v>3</v>
      </c>
      <c r="C343" s="77">
        <v>2</v>
      </c>
      <c r="D343" s="78">
        <v>1</v>
      </c>
      <c r="E343" s="76">
        <v>2</v>
      </c>
      <c r="F343" s="79">
        <v>2</v>
      </c>
      <c r="G343" s="100" t="s">
        <v>168</v>
      </c>
      <c r="H343" s="10">
        <v>310</v>
      </c>
      <c r="I343" s="83">
        <v>0</v>
      </c>
      <c r="J343" s="83">
        <v>0</v>
      </c>
      <c r="K343" s="83">
        <v>0</v>
      </c>
      <c r="L343" s="83">
        <v>0</v>
      </c>
    </row>
    <row r="344" spans="1:16" hidden="1">
      <c r="A344" s="80">
        <v>3</v>
      </c>
      <c r="B344" s="76">
        <v>3</v>
      </c>
      <c r="C344" s="77">
        <v>2</v>
      </c>
      <c r="D344" s="78">
        <v>1</v>
      </c>
      <c r="E344" s="76">
        <v>3</v>
      </c>
      <c r="F344" s="79"/>
      <c r="G344" s="100" t="s">
        <v>169</v>
      </c>
      <c r="H344" s="10">
        <v>311</v>
      </c>
      <c r="I344" s="65">
        <f>SUM(I345:I346)</f>
        <v>0</v>
      </c>
      <c r="J344" s="65">
        <f>SUM(J345:J346)</f>
        <v>0</v>
      </c>
      <c r="K344" s="65">
        <f>SUM(K345:K346)</f>
        <v>0</v>
      </c>
      <c r="L344" s="65">
        <f>SUM(L345:L346)</f>
        <v>0</v>
      </c>
    </row>
    <row r="345" spans="1:16" hidden="1">
      <c r="A345" s="80">
        <v>3</v>
      </c>
      <c r="B345" s="76">
        <v>3</v>
      </c>
      <c r="C345" s="77">
        <v>2</v>
      </c>
      <c r="D345" s="78">
        <v>1</v>
      </c>
      <c r="E345" s="76">
        <v>3</v>
      </c>
      <c r="F345" s="79">
        <v>1</v>
      </c>
      <c r="G345" s="100" t="s">
        <v>170</v>
      </c>
      <c r="H345" s="10">
        <v>312</v>
      </c>
      <c r="I345" s="83">
        <v>0</v>
      </c>
      <c r="J345" s="83">
        <v>0</v>
      </c>
      <c r="K345" s="83">
        <v>0</v>
      </c>
      <c r="L345" s="83">
        <v>0</v>
      </c>
    </row>
    <row r="346" spans="1:16" hidden="1">
      <c r="A346" s="80">
        <v>3</v>
      </c>
      <c r="B346" s="76">
        <v>3</v>
      </c>
      <c r="C346" s="77">
        <v>2</v>
      </c>
      <c r="D346" s="78">
        <v>1</v>
      </c>
      <c r="E346" s="76">
        <v>3</v>
      </c>
      <c r="F346" s="79">
        <v>2</v>
      </c>
      <c r="G346" s="100" t="s">
        <v>189</v>
      </c>
      <c r="H346" s="10">
        <v>313</v>
      </c>
      <c r="I346" s="101">
        <v>0</v>
      </c>
      <c r="J346" s="142">
        <v>0</v>
      </c>
      <c r="K346" s="101">
        <v>0</v>
      </c>
      <c r="L346" s="101">
        <v>0</v>
      </c>
    </row>
    <row r="347" spans="1:16" hidden="1">
      <c r="A347" s="88">
        <v>3</v>
      </c>
      <c r="B347" s="88">
        <v>3</v>
      </c>
      <c r="C347" s="97">
        <v>2</v>
      </c>
      <c r="D347" s="100">
        <v>2</v>
      </c>
      <c r="E347" s="97"/>
      <c r="F347" s="99"/>
      <c r="G347" s="100" t="s">
        <v>202</v>
      </c>
      <c r="H347" s="10">
        <v>314</v>
      </c>
      <c r="I347" s="93">
        <f>I348</f>
        <v>0</v>
      </c>
      <c r="J347" s="143">
        <f>J348</f>
        <v>0</v>
      </c>
      <c r="K347" s="94">
        <f>K348</f>
        <v>0</v>
      </c>
      <c r="L347" s="94">
        <f>L348</f>
        <v>0</v>
      </c>
    </row>
    <row r="348" spans="1:16" hidden="1">
      <c r="A348" s="80">
        <v>3</v>
      </c>
      <c r="B348" s="80">
        <v>3</v>
      </c>
      <c r="C348" s="76">
        <v>2</v>
      </c>
      <c r="D348" s="78">
        <v>2</v>
      </c>
      <c r="E348" s="76">
        <v>1</v>
      </c>
      <c r="F348" s="79"/>
      <c r="G348" s="100" t="s">
        <v>202</v>
      </c>
      <c r="H348" s="10">
        <v>315</v>
      </c>
      <c r="I348" s="65">
        <f>SUM(I349:I350)</f>
        <v>0</v>
      </c>
      <c r="J348" s="106">
        <f>SUM(J349:J350)</f>
        <v>0</v>
      </c>
      <c r="K348" s="66">
        <f>SUM(K349:K350)</f>
        <v>0</v>
      </c>
      <c r="L348" s="66">
        <f>SUM(L349:L350)</f>
        <v>0</v>
      </c>
    </row>
    <row r="349" spans="1:16" ht="25.5" hidden="1">
      <c r="A349" s="80">
        <v>3</v>
      </c>
      <c r="B349" s="80">
        <v>3</v>
      </c>
      <c r="C349" s="76">
        <v>2</v>
      </c>
      <c r="D349" s="78">
        <v>2</v>
      </c>
      <c r="E349" s="80">
        <v>1</v>
      </c>
      <c r="F349" s="111">
        <v>1</v>
      </c>
      <c r="G349" s="78" t="s">
        <v>203</v>
      </c>
      <c r="H349" s="10">
        <v>316</v>
      </c>
      <c r="I349" s="83">
        <v>0</v>
      </c>
      <c r="J349" s="83">
        <v>0</v>
      </c>
      <c r="K349" s="83">
        <v>0</v>
      </c>
      <c r="L349" s="83">
        <v>0</v>
      </c>
    </row>
    <row r="350" spans="1:16" hidden="1">
      <c r="A350" s="88">
        <v>3</v>
      </c>
      <c r="B350" s="88">
        <v>3</v>
      </c>
      <c r="C350" s="89">
        <v>2</v>
      </c>
      <c r="D350" s="90">
        <v>2</v>
      </c>
      <c r="E350" s="91">
        <v>1</v>
      </c>
      <c r="F350" s="119">
        <v>2</v>
      </c>
      <c r="G350" s="91" t="s">
        <v>204</v>
      </c>
      <c r="H350" s="10">
        <v>317</v>
      </c>
      <c r="I350" s="83">
        <v>0</v>
      </c>
      <c r="J350" s="83">
        <v>0</v>
      </c>
      <c r="K350" s="83">
        <v>0</v>
      </c>
      <c r="L350" s="83">
        <v>0</v>
      </c>
    </row>
    <row r="351" spans="1:16" ht="23.25" hidden="1" customHeight="1">
      <c r="A351" s="80">
        <v>3</v>
      </c>
      <c r="B351" s="80">
        <v>3</v>
      </c>
      <c r="C351" s="76">
        <v>2</v>
      </c>
      <c r="D351" s="77">
        <v>3</v>
      </c>
      <c r="E351" s="78"/>
      <c r="F351" s="111"/>
      <c r="G351" s="78" t="s">
        <v>205</v>
      </c>
      <c r="H351" s="10">
        <v>318</v>
      </c>
      <c r="I351" s="65">
        <f>I352</f>
        <v>0</v>
      </c>
      <c r="J351" s="106">
        <f>J352</f>
        <v>0</v>
      </c>
      <c r="K351" s="66">
        <f>K352</f>
        <v>0</v>
      </c>
      <c r="L351" s="66">
        <f>L352</f>
        <v>0</v>
      </c>
      <c r="M351"/>
    </row>
    <row r="352" spans="1:16" ht="27.75" hidden="1" customHeight="1">
      <c r="A352" s="80">
        <v>3</v>
      </c>
      <c r="B352" s="80">
        <v>3</v>
      </c>
      <c r="C352" s="76">
        <v>2</v>
      </c>
      <c r="D352" s="77">
        <v>3</v>
      </c>
      <c r="E352" s="78">
        <v>1</v>
      </c>
      <c r="F352" s="111"/>
      <c r="G352" s="78" t="s">
        <v>205</v>
      </c>
      <c r="H352" s="10">
        <v>319</v>
      </c>
      <c r="I352" s="65">
        <f>I353+I354</f>
        <v>0</v>
      </c>
      <c r="J352" s="65">
        <f>J353+J354</f>
        <v>0</v>
      </c>
      <c r="K352" s="65">
        <f>K353+K354</f>
        <v>0</v>
      </c>
      <c r="L352" s="65">
        <f>L353+L354</f>
        <v>0</v>
      </c>
      <c r="M352"/>
    </row>
    <row r="353" spans="1:13" ht="28.5" hidden="1" customHeight="1">
      <c r="A353" s="80">
        <v>3</v>
      </c>
      <c r="B353" s="80">
        <v>3</v>
      </c>
      <c r="C353" s="76">
        <v>2</v>
      </c>
      <c r="D353" s="77">
        <v>3</v>
      </c>
      <c r="E353" s="78">
        <v>1</v>
      </c>
      <c r="F353" s="111">
        <v>1</v>
      </c>
      <c r="G353" s="78" t="s">
        <v>206</v>
      </c>
      <c r="H353" s="10">
        <v>320</v>
      </c>
      <c r="I353" s="128">
        <v>0</v>
      </c>
      <c r="J353" s="128">
        <v>0</v>
      </c>
      <c r="K353" s="128">
        <v>0</v>
      </c>
      <c r="L353" s="127">
        <v>0</v>
      </c>
      <c r="M353"/>
    </row>
    <row r="354" spans="1:13" ht="27.75" hidden="1" customHeight="1">
      <c r="A354" s="80">
        <v>3</v>
      </c>
      <c r="B354" s="80">
        <v>3</v>
      </c>
      <c r="C354" s="76">
        <v>2</v>
      </c>
      <c r="D354" s="77">
        <v>3</v>
      </c>
      <c r="E354" s="78">
        <v>1</v>
      </c>
      <c r="F354" s="111">
        <v>2</v>
      </c>
      <c r="G354" s="78" t="s">
        <v>207</v>
      </c>
      <c r="H354" s="10">
        <v>321</v>
      </c>
      <c r="I354" s="83">
        <v>0</v>
      </c>
      <c r="J354" s="83">
        <v>0</v>
      </c>
      <c r="K354" s="83">
        <v>0</v>
      </c>
      <c r="L354" s="83">
        <v>0</v>
      </c>
      <c r="M354"/>
    </row>
    <row r="355" spans="1:13" hidden="1">
      <c r="A355" s="80">
        <v>3</v>
      </c>
      <c r="B355" s="80">
        <v>3</v>
      </c>
      <c r="C355" s="76">
        <v>2</v>
      </c>
      <c r="D355" s="77">
        <v>4</v>
      </c>
      <c r="E355" s="77"/>
      <c r="F355" s="79"/>
      <c r="G355" s="78" t="s">
        <v>208</v>
      </c>
      <c r="H355" s="10">
        <v>322</v>
      </c>
      <c r="I355" s="65">
        <f>I356</f>
        <v>0</v>
      </c>
      <c r="J355" s="106">
        <f>J356</f>
        <v>0</v>
      </c>
      <c r="K355" s="66">
        <f>K356</f>
        <v>0</v>
      </c>
      <c r="L355" s="66">
        <f>L356</f>
        <v>0</v>
      </c>
    </row>
    <row r="356" spans="1:13" hidden="1">
      <c r="A356" s="96">
        <v>3</v>
      </c>
      <c r="B356" s="96">
        <v>3</v>
      </c>
      <c r="C356" s="71">
        <v>2</v>
      </c>
      <c r="D356" s="69">
        <v>4</v>
      </c>
      <c r="E356" s="69">
        <v>1</v>
      </c>
      <c r="F356" s="72"/>
      <c r="G356" s="78" t="s">
        <v>208</v>
      </c>
      <c r="H356" s="10">
        <v>323</v>
      </c>
      <c r="I356" s="86">
        <f>SUM(I357:I358)</f>
        <v>0</v>
      </c>
      <c r="J356" s="108">
        <f>SUM(J357:J358)</f>
        <v>0</v>
      </c>
      <c r="K356" s="87">
        <f>SUM(K357:K358)</f>
        <v>0</v>
      </c>
      <c r="L356" s="87">
        <f>SUM(L357:L358)</f>
        <v>0</v>
      </c>
    </row>
    <row r="357" spans="1:13" ht="30.75" hidden="1" customHeight="1">
      <c r="A357" s="80">
        <v>3</v>
      </c>
      <c r="B357" s="80">
        <v>3</v>
      </c>
      <c r="C357" s="76">
        <v>2</v>
      </c>
      <c r="D357" s="77">
        <v>4</v>
      </c>
      <c r="E357" s="77">
        <v>1</v>
      </c>
      <c r="F357" s="79">
        <v>1</v>
      </c>
      <c r="G357" s="78" t="s">
        <v>209</v>
      </c>
      <c r="H357" s="10">
        <v>324</v>
      </c>
      <c r="I357" s="83">
        <v>0</v>
      </c>
      <c r="J357" s="83">
        <v>0</v>
      </c>
      <c r="K357" s="83">
        <v>0</v>
      </c>
      <c r="L357" s="83">
        <v>0</v>
      </c>
      <c r="M357"/>
    </row>
    <row r="358" spans="1:13" hidden="1">
      <c r="A358" s="80">
        <v>3</v>
      </c>
      <c r="B358" s="80">
        <v>3</v>
      </c>
      <c r="C358" s="76">
        <v>2</v>
      </c>
      <c r="D358" s="77">
        <v>4</v>
      </c>
      <c r="E358" s="77">
        <v>1</v>
      </c>
      <c r="F358" s="79">
        <v>2</v>
      </c>
      <c r="G358" s="78" t="s">
        <v>217</v>
      </c>
      <c r="H358" s="10">
        <v>325</v>
      </c>
      <c r="I358" s="83">
        <v>0</v>
      </c>
      <c r="J358" s="83">
        <v>0</v>
      </c>
      <c r="K358" s="83">
        <v>0</v>
      </c>
      <c r="L358" s="83">
        <v>0</v>
      </c>
    </row>
    <row r="359" spans="1:13" hidden="1">
      <c r="A359" s="80">
        <v>3</v>
      </c>
      <c r="B359" s="80">
        <v>3</v>
      </c>
      <c r="C359" s="76">
        <v>2</v>
      </c>
      <c r="D359" s="77">
        <v>5</v>
      </c>
      <c r="E359" s="77"/>
      <c r="F359" s="79"/>
      <c r="G359" s="78" t="s">
        <v>211</v>
      </c>
      <c r="H359" s="10">
        <v>326</v>
      </c>
      <c r="I359" s="65">
        <f t="shared" ref="I359:L360" si="31">I360</f>
        <v>0</v>
      </c>
      <c r="J359" s="106">
        <f t="shared" si="31"/>
        <v>0</v>
      </c>
      <c r="K359" s="66">
        <f t="shared" si="31"/>
        <v>0</v>
      </c>
      <c r="L359" s="66">
        <f t="shared" si="31"/>
        <v>0</v>
      </c>
    </row>
    <row r="360" spans="1:13" hidden="1">
      <c r="A360" s="96">
        <v>3</v>
      </c>
      <c r="B360" s="96">
        <v>3</v>
      </c>
      <c r="C360" s="71">
        <v>2</v>
      </c>
      <c r="D360" s="69">
        <v>5</v>
      </c>
      <c r="E360" s="69">
        <v>1</v>
      </c>
      <c r="F360" s="72"/>
      <c r="G360" s="78" t="s">
        <v>211</v>
      </c>
      <c r="H360" s="10">
        <v>327</v>
      </c>
      <c r="I360" s="86">
        <f t="shared" si="31"/>
        <v>0</v>
      </c>
      <c r="J360" s="108">
        <f t="shared" si="31"/>
        <v>0</v>
      </c>
      <c r="K360" s="87">
        <f t="shared" si="31"/>
        <v>0</v>
      </c>
      <c r="L360" s="87">
        <f t="shared" si="31"/>
        <v>0</v>
      </c>
    </row>
    <row r="361" spans="1:13" hidden="1">
      <c r="A361" s="80">
        <v>3</v>
      </c>
      <c r="B361" s="80">
        <v>3</v>
      </c>
      <c r="C361" s="76">
        <v>2</v>
      </c>
      <c r="D361" s="77">
        <v>5</v>
      </c>
      <c r="E361" s="77">
        <v>1</v>
      </c>
      <c r="F361" s="79">
        <v>1</v>
      </c>
      <c r="G361" s="78" t="s">
        <v>211</v>
      </c>
      <c r="H361" s="10">
        <v>328</v>
      </c>
      <c r="I361" s="128">
        <v>0</v>
      </c>
      <c r="J361" s="128">
        <v>0</v>
      </c>
      <c r="K361" s="128">
        <v>0</v>
      </c>
      <c r="L361" s="127">
        <v>0</v>
      </c>
    </row>
    <row r="362" spans="1:13" ht="30.75" hidden="1" customHeight="1">
      <c r="A362" s="80">
        <v>3</v>
      </c>
      <c r="B362" s="80">
        <v>3</v>
      </c>
      <c r="C362" s="76">
        <v>2</v>
      </c>
      <c r="D362" s="77">
        <v>6</v>
      </c>
      <c r="E362" s="77"/>
      <c r="F362" s="79"/>
      <c r="G362" s="78" t="s">
        <v>182</v>
      </c>
      <c r="H362" s="10">
        <v>329</v>
      </c>
      <c r="I362" s="65">
        <f t="shared" ref="I362:L363" si="32">I363</f>
        <v>0</v>
      </c>
      <c r="J362" s="106">
        <f t="shared" si="32"/>
        <v>0</v>
      </c>
      <c r="K362" s="66">
        <f t="shared" si="32"/>
        <v>0</v>
      </c>
      <c r="L362" s="66">
        <f t="shared" si="32"/>
        <v>0</v>
      </c>
      <c r="M362"/>
    </row>
    <row r="363" spans="1:13" ht="25.5" hidden="1" customHeight="1">
      <c r="A363" s="80">
        <v>3</v>
      </c>
      <c r="B363" s="80">
        <v>3</v>
      </c>
      <c r="C363" s="76">
        <v>2</v>
      </c>
      <c r="D363" s="77">
        <v>6</v>
      </c>
      <c r="E363" s="77">
        <v>1</v>
      </c>
      <c r="F363" s="79"/>
      <c r="G363" s="78" t="s">
        <v>182</v>
      </c>
      <c r="H363" s="10">
        <v>330</v>
      </c>
      <c r="I363" s="65">
        <f t="shared" si="32"/>
        <v>0</v>
      </c>
      <c r="J363" s="106">
        <f t="shared" si="32"/>
        <v>0</v>
      </c>
      <c r="K363" s="66">
        <f t="shared" si="32"/>
        <v>0</v>
      </c>
      <c r="L363" s="66">
        <f t="shared" si="32"/>
        <v>0</v>
      </c>
      <c r="M363"/>
    </row>
    <row r="364" spans="1:13" ht="24" hidden="1" customHeight="1">
      <c r="A364" s="88">
        <v>3</v>
      </c>
      <c r="B364" s="88">
        <v>3</v>
      </c>
      <c r="C364" s="89">
        <v>2</v>
      </c>
      <c r="D364" s="90">
        <v>6</v>
      </c>
      <c r="E364" s="90">
        <v>1</v>
      </c>
      <c r="F364" s="92">
        <v>1</v>
      </c>
      <c r="G364" s="91" t="s">
        <v>182</v>
      </c>
      <c r="H364" s="10">
        <v>331</v>
      </c>
      <c r="I364" s="128">
        <v>0</v>
      </c>
      <c r="J364" s="128">
        <v>0</v>
      </c>
      <c r="K364" s="128">
        <v>0</v>
      </c>
      <c r="L364" s="127">
        <v>0</v>
      </c>
      <c r="M364"/>
    </row>
    <row r="365" spans="1:13" ht="28.5" hidden="1" customHeight="1">
      <c r="A365" s="80">
        <v>3</v>
      </c>
      <c r="B365" s="80">
        <v>3</v>
      </c>
      <c r="C365" s="76">
        <v>2</v>
      </c>
      <c r="D365" s="77">
        <v>7</v>
      </c>
      <c r="E365" s="77"/>
      <c r="F365" s="79"/>
      <c r="G365" s="78" t="s">
        <v>213</v>
      </c>
      <c r="H365" s="10">
        <v>332</v>
      </c>
      <c r="I365" s="65">
        <f>I366</f>
        <v>0</v>
      </c>
      <c r="J365" s="106">
        <f>J366</f>
        <v>0</v>
      </c>
      <c r="K365" s="66">
        <f>K366</f>
        <v>0</v>
      </c>
      <c r="L365" s="66">
        <f>L366</f>
        <v>0</v>
      </c>
      <c r="M365"/>
    </row>
    <row r="366" spans="1:13" ht="28.5" hidden="1" customHeight="1">
      <c r="A366" s="88">
        <v>3</v>
      </c>
      <c r="B366" s="88">
        <v>3</v>
      </c>
      <c r="C366" s="89">
        <v>2</v>
      </c>
      <c r="D366" s="90">
        <v>7</v>
      </c>
      <c r="E366" s="90">
        <v>1</v>
      </c>
      <c r="F366" s="92"/>
      <c r="G366" s="78" t="s">
        <v>213</v>
      </c>
      <c r="H366" s="10">
        <v>333</v>
      </c>
      <c r="I366" s="65">
        <f>SUM(I367:I368)</f>
        <v>0</v>
      </c>
      <c r="J366" s="65">
        <f>SUM(J367:J368)</f>
        <v>0</v>
      </c>
      <c r="K366" s="65">
        <f>SUM(K367:K368)</f>
        <v>0</v>
      </c>
      <c r="L366" s="65">
        <f>SUM(L367:L368)</f>
        <v>0</v>
      </c>
      <c r="M366"/>
    </row>
    <row r="367" spans="1:13" ht="27" hidden="1" customHeight="1">
      <c r="A367" s="80">
        <v>3</v>
      </c>
      <c r="B367" s="80">
        <v>3</v>
      </c>
      <c r="C367" s="76">
        <v>2</v>
      </c>
      <c r="D367" s="77">
        <v>7</v>
      </c>
      <c r="E367" s="77">
        <v>1</v>
      </c>
      <c r="F367" s="79">
        <v>1</v>
      </c>
      <c r="G367" s="78" t="s">
        <v>214</v>
      </c>
      <c r="H367" s="10">
        <v>334</v>
      </c>
      <c r="I367" s="128">
        <v>0</v>
      </c>
      <c r="J367" s="128">
        <v>0</v>
      </c>
      <c r="K367" s="128">
        <v>0</v>
      </c>
      <c r="L367" s="127">
        <v>0</v>
      </c>
      <c r="M367"/>
    </row>
    <row r="368" spans="1:13" ht="30" hidden="1" customHeight="1">
      <c r="A368" s="80">
        <v>3</v>
      </c>
      <c r="B368" s="80">
        <v>3</v>
      </c>
      <c r="C368" s="76">
        <v>2</v>
      </c>
      <c r="D368" s="77">
        <v>7</v>
      </c>
      <c r="E368" s="77">
        <v>1</v>
      </c>
      <c r="F368" s="79">
        <v>2</v>
      </c>
      <c r="G368" s="78" t="s">
        <v>215</v>
      </c>
      <c r="H368" s="10">
        <v>335</v>
      </c>
      <c r="I368" s="83">
        <v>0</v>
      </c>
      <c r="J368" s="83">
        <v>0</v>
      </c>
      <c r="K368" s="83">
        <v>0</v>
      </c>
      <c r="L368" s="83">
        <v>0</v>
      </c>
      <c r="M368"/>
    </row>
    <row r="369" spans="1:13" ht="39.75" customHeight="1">
      <c r="A369" s="144"/>
      <c r="B369" s="144"/>
      <c r="C369" s="145"/>
      <c r="D369" s="146"/>
      <c r="E369" s="147"/>
      <c r="F369" s="148"/>
      <c r="G369" s="149" t="s">
        <v>218</v>
      </c>
      <c r="H369" s="10">
        <v>336</v>
      </c>
      <c r="I369" s="116">
        <f>SUM(I34+I185)</f>
        <v>377400</v>
      </c>
      <c r="J369" s="116">
        <f>SUM(J34+J185)</f>
        <v>377400</v>
      </c>
      <c r="K369" s="116">
        <f>SUM(K34+K185)</f>
        <v>375673.4</v>
      </c>
      <c r="L369" s="116">
        <f>SUM(L34+L185)</f>
        <v>375673.4</v>
      </c>
      <c r="M369"/>
    </row>
    <row r="370" spans="1:13" ht="18.75" customHeight="1">
      <c r="G370" s="67"/>
      <c r="H370" s="10"/>
      <c r="I370" s="150"/>
      <c r="J370" s="154"/>
      <c r="K370" s="154"/>
      <c r="L370" s="154"/>
    </row>
    <row r="371" spans="1:13" ht="23.25" customHeight="1">
      <c r="A371" s="515" t="s">
        <v>219</v>
      </c>
      <c r="B371" s="515"/>
      <c r="C371" s="515"/>
      <c r="D371" s="515"/>
      <c r="E371" s="515"/>
      <c r="F371" s="515"/>
      <c r="G371" s="515"/>
      <c r="H371" s="152"/>
      <c r="I371" s="153"/>
      <c r="J371" s="513" t="s">
        <v>220</v>
      </c>
      <c r="K371" s="513"/>
      <c r="L371" s="513"/>
    </row>
    <row r="372" spans="1:13" ht="18.75" customHeight="1">
      <c r="A372" s="155"/>
      <c r="B372" s="155"/>
      <c r="C372" s="155"/>
      <c r="D372" s="516" t="s">
        <v>221</v>
      </c>
      <c r="E372" s="516"/>
      <c r="F372" s="516"/>
      <c r="G372" s="516"/>
      <c r="I372" s="23" t="s">
        <v>222</v>
      </c>
      <c r="K372" s="497" t="s">
        <v>223</v>
      </c>
      <c r="L372" s="497"/>
    </row>
    <row r="373" spans="1:13" ht="12.75" customHeight="1">
      <c r="I373" s="19"/>
      <c r="K373" s="19"/>
      <c r="L373" s="19"/>
    </row>
    <row r="374" spans="1:13" ht="15.75" customHeight="1">
      <c r="A374" s="515" t="s">
        <v>224</v>
      </c>
      <c r="B374" s="515"/>
      <c r="C374" s="515"/>
      <c r="D374" s="515"/>
      <c r="E374" s="515"/>
      <c r="F374" s="515"/>
      <c r="G374" s="515"/>
      <c r="I374" s="19"/>
      <c r="J374" s="514" t="s">
        <v>225</v>
      </c>
      <c r="K374" s="514"/>
      <c r="L374" s="514"/>
    </row>
    <row r="375" spans="1:13" ht="33.75" customHeight="1">
      <c r="D375" s="498" t="s">
        <v>226</v>
      </c>
      <c r="E375" s="493"/>
      <c r="F375" s="493"/>
      <c r="G375" s="493"/>
      <c r="H375" s="156"/>
      <c r="I375" s="20" t="s">
        <v>222</v>
      </c>
      <c r="K375" s="497" t="s">
        <v>223</v>
      </c>
      <c r="L375" s="497"/>
    </row>
    <row r="376" spans="1:13" ht="7.5" customHeight="1"/>
    <row r="377" spans="1:13" ht="8.25" customHeight="1">
      <c r="H377" s="29" t="s">
        <v>227</v>
      </c>
    </row>
  </sheetData>
  <mergeCells count="32">
    <mergeCell ref="A374:G374"/>
    <mergeCell ref="A26:I26"/>
    <mergeCell ref="J1:L1"/>
    <mergeCell ref="J2:L2"/>
    <mergeCell ref="A7:L7"/>
    <mergeCell ref="A9:L9"/>
    <mergeCell ref="A10:L10"/>
    <mergeCell ref="G12:K12"/>
    <mergeCell ref="A13:L13"/>
    <mergeCell ref="G14:K14"/>
    <mergeCell ref="G15:K15"/>
    <mergeCell ref="B16:L16"/>
    <mergeCell ref="G18:K18"/>
    <mergeCell ref="G19:K19"/>
    <mergeCell ref="E21:K21"/>
    <mergeCell ref="A22:L22"/>
    <mergeCell ref="D372:G372"/>
    <mergeCell ref="A27:I27"/>
    <mergeCell ref="A33:F33"/>
    <mergeCell ref="K372:L372"/>
    <mergeCell ref="D375:G375"/>
    <mergeCell ref="K375:L375"/>
    <mergeCell ref="A31:F32"/>
    <mergeCell ref="G31:G32"/>
    <mergeCell ref="H31:H32"/>
    <mergeCell ref="I31:J31"/>
    <mergeCell ref="K31:K32"/>
    <mergeCell ref="G29:H29"/>
    <mergeCell ref="L31:L32"/>
    <mergeCell ref="J371:L371"/>
    <mergeCell ref="J374:L374"/>
    <mergeCell ref="A371:G371"/>
  </mergeCells>
  <pageMargins left="0.70866141732282995" right="0.70866141732282995" top="0.74803149606299002" bottom="0.74803149606299002" header="0.31496062992126" footer="0.31496062992126"/>
  <pageSetup paperSize="9" scale="85" fitToHeight="0" orientation="portrait" r:id="rId1"/>
  <headerFooter alignWithMargins="0">
    <oddHeader>&amp;C&amp;P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EC1F5-8D63-4A4A-9F7E-AFE35D2232DA}">
  <sheetPr>
    <pageSetUpPr fitToPage="1"/>
  </sheetPr>
  <dimension ref="A1:R377"/>
  <sheetViews>
    <sheetView showZeros="0" view="pageBreakPreview" topLeftCell="A13" zoomScale="60" zoomScaleNormal="100" workbookViewId="0">
      <selection activeCell="G18" sqref="G18:K18"/>
    </sheetView>
  </sheetViews>
  <sheetFormatPr defaultColWidth="9.140625" defaultRowHeight="12.75"/>
  <cols>
    <col min="1" max="4" width="2" style="29" customWidth="1"/>
    <col min="5" max="5" width="2.140625" style="29" customWidth="1"/>
    <col min="6" max="6" width="3.5703125" style="156" customWidth="1"/>
    <col min="7" max="7" width="34.28515625" style="29" customWidth="1"/>
    <col min="8" max="8" width="4.7109375" style="29" customWidth="1"/>
    <col min="9" max="12" width="12.85546875" style="29" customWidth="1"/>
    <col min="13" max="13" width="0.140625" style="29" hidden="1" customWidth="1"/>
    <col min="14" max="14" width="6.140625" style="29" hidden="1" customWidth="1"/>
    <col min="15" max="15" width="8.85546875" style="29" hidden="1" customWidth="1"/>
    <col min="16" max="16" width="9.140625" style="29"/>
    <col min="17" max="17" width="6.140625" style="29" customWidth="1"/>
    <col min="18" max="18" width="9.140625" style="29"/>
  </cols>
  <sheetData>
    <row r="1" spans="1:17" ht="24.75" customHeight="1">
      <c r="G1" s="1"/>
      <c r="H1" s="4"/>
      <c r="I1" s="21"/>
      <c r="J1" s="480" t="s">
        <v>0</v>
      </c>
      <c r="K1" s="480"/>
      <c r="L1" s="480"/>
      <c r="M1" s="3"/>
      <c r="N1" s="36"/>
      <c r="O1" s="36"/>
      <c r="P1" s="36"/>
      <c r="Q1" s="36"/>
    </row>
    <row r="2" spans="1:17" ht="13.5" customHeight="1">
      <c r="H2" s="4"/>
      <c r="I2" s="22"/>
      <c r="J2" s="481" t="s">
        <v>1</v>
      </c>
      <c r="K2" s="481"/>
      <c r="L2" s="481"/>
      <c r="M2" s="3"/>
      <c r="N2" s="36"/>
      <c r="O2" s="36"/>
      <c r="P2" s="36"/>
      <c r="Q2" s="28"/>
    </row>
    <row r="3" spans="1:17" ht="5.25" customHeight="1">
      <c r="H3" s="26"/>
      <c r="I3" s="36"/>
      <c r="J3" s="36"/>
      <c r="K3" s="27"/>
      <c r="L3" s="27"/>
      <c r="M3" s="3"/>
      <c r="N3" s="36"/>
      <c r="O3" s="36"/>
      <c r="P3" s="36"/>
      <c r="Q3" s="28"/>
    </row>
    <row r="4" spans="1:17" ht="6" customHeight="1">
      <c r="G4" s="6" t="s">
        <v>2</v>
      </c>
      <c r="H4" s="4"/>
      <c r="J4" s="27"/>
      <c r="K4" s="27"/>
      <c r="L4" s="27"/>
      <c r="M4" s="3"/>
      <c r="N4" s="36"/>
      <c r="O4" s="36"/>
      <c r="P4" s="36"/>
      <c r="Q4" s="28"/>
    </row>
    <row r="5" spans="1:17" ht="5.25" customHeight="1">
      <c r="H5" s="4"/>
      <c r="J5" s="27"/>
      <c r="K5" s="27"/>
      <c r="L5" s="27"/>
      <c r="M5" s="3"/>
      <c r="N5" s="36"/>
      <c r="O5" s="36"/>
      <c r="P5" s="36"/>
      <c r="Q5" s="28"/>
    </row>
    <row r="6" spans="1:17" ht="3.75" customHeight="1">
      <c r="H6" s="4"/>
      <c r="J6" s="30"/>
      <c r="K6" s="27"/>
      <c r="L6" s="27"/>
      <c r="M6" s="3"/>
      <c r="N6" s="36"/>
      <c r="O6" s="36"/>
      <c r="P6" s="36"/>
    </row>
    <row r="7" spans="1:17" ht="36.75" customHeight="1">
      <c r="A7" s="482" t="s">
        <v>3</v>
      </c>
      <c r="B7" s="482"/>
      <c r="C7" s="482"/>
      <c r="D7" s="482"/>
      <c r="E7" s="482"/>
      <c r="F7" s="482"/>
      <c r="G7" s="482"/>
      <c r="H7" s="482"/>
      <c r="I7" s="482"/>
      <c r="J7" s="482"/>
      <c r="K7" s="482"/>
      <c r="L7" s="482"/>
      <c r="M7" s="31"/>
      <c r="N7" s="31"/>
      <c r="O7" s="31"/>
      <c r="P7" s="31"/>
      <c r="Q7" s="31"/>
    </row>
    <row r="8" spans="1:17" ht="12" customHeight="1">
      <c r="G8" s="31"/>
      <c r="H8" s="32"/>
      <c r="I8" s="32"/>
      <c r="J8" s="33"/>
      <c r="K8" s="33"/>
      <c r="L8" s="17"/>
      <c r="M8" s="3"/>
    </row>
    <row r="9" spans="1:17" ht="18" customHeight="1">
      <c r="A9" s="483" t="s">
        <v>4</v>
      </c>
      <c r="B9" s="483"/>
      <c r="C9" s="483"/>
      <c r="D9" s="483"/>
      <c r="E9" s="483"/>
      <c r="F9" s="483"/>
      <c r="G9" s="483"/>
      <c r="H9" s="483"/>
      <c r="I9" s="483"/>
      <c r="J9" s="483"/>
      <c r="K9" s="483"/>
      <c r="L9" s="483"/>
      <c r="M9" s="3"/>
    </row>
    <row r="10" spans="1:17" ht="18.75" customHeight="1">
      <c r="A10" s="485" t="s">
        <v>5</v>
      </c>
      <c r="B10" s="486"/>
      <c r="C10" s="486"/>
      <c r="D10" s="486"/>
      <c r="E10" s="486"/>
      <c r="F10" s="486"/>
      <c r="G10" s="486"/>
      <c r="H10" s="486"/>
      <c r="I10" s="486"/>
      <c r="J10" s="486"/>
      <c r="K10" s="486"/>
      <c r="L10" s="486"/>
      <c r="M10" s="3"/>
    </row>
    <row r="11" spans="1:17" ht="7.5" customHeight="1">
      <c r="A11" s="34"/>
      <c r="B11" s="36"/>
      <c r="C11" s="36"/>
      <c r="D11" s="36"/>
      <c r="E11" s="36"/>
      <c r="F11" s="36"/>
      <c r="G11" s="36"/>
      <c r="H11" s="36"/>
      <c r="I11" s="36"/>
      <c r="J11" s="36"/>
      <c r="K11" s="36"/>
      <c r="L11" s="36"/>
      <c r="M11" s="3"/>
    </row>
    <row r="12" spans="1:17" ht="14.25" customHeight="1">
      <c r="A12" s="34"/>
      <c r="B12" s="36"/>
      <c r="C12" s="36"/>
      <c r="D12" s="36"/>
      <c r="E12" s="36"/>
      <c r="F12" s="36"/>
      <c r="G12" s="487" t="s">
        <v>6</v>
      </c>
      <c r="H12" s="487"/>
      <c r="I12" s="487"/>
      <c r="J12" s="487"/>
      <c r="K12" s="487"/>
      <c r="L12" s="36"/>
      <c r="M12" s="3"/>
    </row>
    <row r="13" spans="1:17" ht="16.5" customHeight="1">
      <c r="A13" s="488" t="s">
        <v>7</v>
      </c>
      <c r="B13" s="488"/>
      <c r="C13" s="488"/>
      <c r="D13" s="488"/>
      <c r="E13" s="488"/>
      <c r="F13" s="488"/>
      <c r="G13" s="488"/>
      <c r="H13" s="488"/>
      <c r="I13" s="488"/>
      <c r="J13" s="488"/>
      <c r="K13" s="488"/>
      <c r="L13" s="488"/>
      <c r="M13" s="3"/>
      <c r="P13" s="29" t="s">
        <v>8</v>
      </c>
    </row>
    <row r="14" spans="1:17" ht="15.75" customHeight="1">
      <c r="G14" s="489" t="s">
        <v>9</v>
      </c>
      <c r="H14" s="489"/>
      <c r="I14" s="489"/>
      <c r="J14" s="489"/>
      <c r="K14" s="489"/>
      <c r="M14" s="3"/>
    </row>
    <row r="15" spans="1:17" ht="12" customHeight="1">
      <c r="G15" s="490" t="s">
        <v>10</v>
      </c>
      <c r="H15" s="490"/>
      <c r="I15" s="490"/>
      <c r="J15" s="490"/>
      <c r="K15" s="490"/>
    </row>
    <row r="16" spans="1:17" ht="12" customHeight="1">
      <c r="B16" s="488" t="s">
        <v>11</v>
      </c>
      <c r="C16" s="488"/>
      <c r="D16" s="488"/>
      <c r="E16" s="488"/>
      <c r="F16" s="488"/>
      <c r="G16" s="488"/>
      <c r="H16" s="488"/>
      <c r="I16" s="488"/>
      <c r="J16" s="488"/>
      <c r="K16" s="488"/>
      <c r="L16" s="488"/>
    </row>
    <row r="17" spans="1:13" ht="12" customHeight="1"/>
    <row r="18" spans="1:13" ht="12.75" customHeight="1">
      <c r="G18" s="489" t="s">
        <v>495</v>
      </c>
      <c r="H18" s="489"/>
      <c r="I18" s="489"/>
      <c r="J18" s="489"/>
      <c r="K18" s="489"/>
    </row>
    <row r="19" spans="1:13" ht="11.25" customHeight="1">
      <c r="G19" s="486" t="s">
        <v>12</v>
      </c>
      <c r="H19" s="486"/>
      <c r="I19" s="486"/>
      <c r="J19" s="486"/>
      <c r="K19" s="486"/>
    </row>
    <row r="20" spans="1:13" ht="11.25" customHeight="1">
      <c r="G20" s="36"/>
      <c r="H20" s="36"/>
      <c r="I20" s="36"/>
      <c r="J20" s="36"/>
      <c r="K20" s="36"/>
    </row>
    <row r="21" spans="1:13">
      <c r="E21" s="491" t="s">
        <v>235</v>
      </c>
      <c r="F21" s="491"/>
      <c r="G21" s="491"/>
      <c r="H21" s="491"/>
      <c r="I21" s="491"/>
      <c r="J21" s="491"/>
      <c r="K21" s="491"/>
    </row>
    <row r="22" spans="1:13" ht="12" customHeight="1">
      <c r="A22" s="492" t="s">
        <v>13</v>
      </c>
      <c r="B22" s="492"/>
      <c r="C22" s="492"/>
      <c r="D22" s="492"/>
      <c r="E22" s="492"/>
      <c r="F22" s="492"/>
      <c r="G22" s="492"/>
      <c r="H22" s="492"/>
      <c r="I22" s="492"/>
      <c r="J22" s="492"/>
      <c r="K22" s="492"/>
      <c r="L22" s="492"/>
      <c r="M22" s="37"/>
    </row>
    <row r="23" spans="1:13" ht="12" customHeight="1">
      <c r="F23" s="29"/>
      <c r="J23" s="8"/>
      <c r="K23" s="17"/>
      <c r="L23" s="9" t="s">
        <v>14</v>
      </c>
      <c r="M23" s="37"/>
    </row>
    <row r="24" spans="1:13" ht="11.25" customHeight="1">
      <c r="F24" s="29"/>
      <c r="J24" s="38" t="s">
        <v>15</v>
      </c>
      <c r="K24" s="26"/>
      <c r="L24" s="39"/>
      <c r="M24" s="37"/>
    </row>
    <row r="25" spans="1:13" ht="12" customHeight="1">
      <c r="E25" s="36"/>
      <c r="F25" s="40"/>
      <c r="I25" s="41"/>
      <c r="J25" s="41"/>
      <c r="K25" s="42" t="s">
        <v>16</v>
      </c>
      <c r="L25" s="39"/>
      <c r="M25" s="37"/>
    </row>
    <row r="26" spans="1:13" ht="43.5" customHeight="1">
      <c r="A26" s="493" t="s">
        <v>242</v>
      </c>
      <c r="B26" s="493"/>
      <c r="C26" s="493"/>
      <c r="D26" s="493"/>
      <c r="E26" s="493"/>
      <c r="F26" s="493"/>
      <c r="G26" s="493"/>
      <c r="H26" s="493"/>
      <c r="I26" s="493"/>
      <c r="K26" s="42" t="s">
        <v>17</v>
      </c>
      <c r="L26" s="43" t="s">
        <v>18</v>
      </c>
      <c r="M26" s="37"/>
    </row>
    <row r="27" spans="1:13" ht="12" customHeight="1">
      <c r="A27" s="493" t="s">
        <v>233</v>
      </c>
      <c r="B27" s="493"/>
      <c r="C27" s="493"/>
      <c r="D27" s="493"/>
      <c r="E27" s="493"/>
      <c r="F27" s="493"/>
      <c r="G27" s="493"/>
      <c r="H27" s="493"/>
      <c r="I27" s="493"/>
      <c r="J27" s="50" t="s">
        <v>19</v>
      </c>
      <c r="K27" s="45" t="s">
        <v>31</v>
      </c>
      <c r="L27" s="39"/>
      <c r="M27" s="37"/>
    </row>
    <row r="28" spans="1:13" ht="12.75" customHeight="1">
      <c r="F28" s="29"/>
      <c r="G28" s="46" t="s">
        <v>20</v>
      </c>
      <c r="H28" s="144" t="s">
        <v>241</v>
      </c>
      <c r="I28" s="145"/>
      <c r="J28" s="49"/>
      <c r="K28" s="39"/>
      <c r="L28" s="39"/>
      <c r="M28" s="37"/>
    </row>
    <row r="29" spans="1:13" ht="13.5" customHeight="1">
      <c r="F29" s="29"/>
      <c r="G29" s="484" t="s">
        <v>21</v>
      </c>
      <c r="H29" s="484"/>
      <c r="I29" s="51" t="s">
        <v>231</v>
      </c>
      <c r="J29" s="52" t="s">
        <v>230</v>
      </c>
      <c r="K29" s="53" t="s">
        <v>229</v>
      </c>
      <c r="L29" s="53" t="s">
        <v>229</v>
      </c>
      <c r="M29" s="37"/>
    </row>
    <row r="30" spans="1:13" ht="14.25" customHeight="1">
      <c r="A30" s="54" t="s">
        <v>240</v>
      </c>
      <c r="B30" s="54"/>
      <c r="C30" s="54"/>
      <c r="D30" s="54"/>
      <c r="E30" s="54"/>
      <c r="F30" s="55"/>
      <c r="G30" s="56"/>
      <c r="I30" s="56"/>
      <c r="J30" s="56"/>
      <c r="K30" s="56"/>
      <c r="L30" s="57" t="s">
        <v>22</v>
      </c>
      <c r="M30" s="58"/>
    </row>
    <row r="31" spans="1:13" ht="24" customHeight="1">
      <c r="A31" s="499" t="s">
        <v>23</v>
      </c>
      <c r="B31" s="500"/>
      <c r="C31" s="500"/>
      <c r="D31" s="500"/>
      <c r="E31" s="500"/>
      <c r="F31" s="500"/>
      <c r="G31" s="503" t="s">
        <v>24</v>
      </c>
      <c r="H31" s="505" t="s">
        <v>25</v>
      </c>
      <c r="I31" s="507" t="s">
        <v>26</v>
      </c>
      <c r="J31" s="508"/>
      <c r="K31" s="509" t="s">
        <v>27</v>
      </c>
      <c r="L31" s="511" t="s">
        <v>28</v>
      </c>
      <c r="M31" s="58"/>
    </row>
    <row r="32" spans="1:13" ht="46.5" customHeight="1">
      <c r="A32" s="501"/>
      <c r="B32" s="502"/>
      <c r="C32" s="502"/>
      <c r="D32" s="502"/>
      <c r="E32" s="502"/>
      <c r="F32" s="502"/>
      <c r="G32" s="504"/>
      <c r="H32" s="506"/>
      <c r="I32" s="59" t="s">
        <v>29</v>
      </c>
      <c r="J32" s="60" t="s">
        <v>30</v>
      </c>
      <c r="K32" s="510"/>
      <c r="L32" s="512"/>
    </row>
    <row r="33" spans="1:18" ht="11.25" customHeight="1">
      <c r="A33" s="494" t="s">
        <v>31</v>
      </c>
      <c r="B33" s="495"/>
      <c r="C33" s="495"/>
      <c r="D33" s="495"/>
      <c r="E33" s="495"/>
      <c r="F33" s="496"/>
      <c r="G33" s="10">
        <v>2</v>
      </c>
      <c r="H33" s="11">
        <v>3</v>
      </c>
      <c r="I33" s="12" t="s">
        <v>32</v>
      </c>
      <c r="J33" s="13" t="s">
        <v>33</v>
      </c>
      <c r="K33" s="14">
        <v>6</v>
      </c>
      <c r="L33" s="14">
        <v>7</v>
      </c>
    </row>
    <row r="34" spans="1:18" s="67" customFormat="1" ht="14.25" customHeight="1">
      <c r="A34" s="61">
        <v>2</v>
      </c>
      <c r="B34" s="61"/>
      <c r="C34" s="62"/>
      <c r="D34" s="63"/>
      <c r="E34" s="61"/>
      <c r="F34" s="64"/>
      <c r="G34" s="63" t="s">
        <v>34</v>
      </c>
      <c r="H34" s="10">
        <v>1</v>
      </c>
      <c r="I34" s="65">
        <f>SUM(I35+I46+I66+I87+I94+I114+I140+I159+I169)</f>
        <v>3500</v>
      </c>
      <c r="J34" s="65">
        <f>SUM(J35+J46+J66+J87+J94+J114+J140+J159+J169)</f>
        <v>3500</v>
      </c>
      <c r="K34" s="66">
        <f>SUM(K35+K46+K66+K87+K94+K114+K140+K159+K169)</f>
        <v>3498.99</v>
      </c>
      <c r="L34" s="65">
        <f>SUM(L35+L46+L66+L87+L94+L114+L140+L159+L169)</f>
        <v>3498.99</v>
      </c>
    </row>
    <row r="35" spans="1:18" ht="16.5" hidden="1" customHeight="1">
      <c r="A35" s="61">
        <v>2</v>
      </c>
      <c r="B35" s="68">
        <v>1</v>
      </c>
      <c r="C35" s="69"/>
      <c r="D35" s="70"/>
      <c r="E35" s="71"/>
      <c r="F35" s="72"/>
      <c r="G35" s="73" t="s">
        <v>35</v>
      </c>
      <c r="H35" s="10">
        <v>2</v>
      </c>
      <c r="I35" s="65">
        <f>SUM(I36+I42)</f>
        <v>0</v>
      </c>
      <c r="J35" s="65">
        <f>SUM(J36+J42)</f>
        <v>0</v>
      </c>
      <c r="K35" s="74">
        <f>SUM(K36+K42)</f>
        <v>0</v>
      </c>
      <c r="L35" s="75">
        <f>SUM(L36+L42)</f>
        <v>0</v>
      </c>
      <c r="M35"/>
    </row>
    <row r="36" spans="1:18" ht="14.25" hidden="1" customHeight="1">
      <c r="A36" s="76">
        <v>2</v>
      </c>
      <c r="B36" s="76">
        <v>1</v>
      </c>
      <c r="C36" s="77">
        <v>1</v>
      </c>
      <c r="D36" s="78"/>
      <c r="E36" s="76"/>
      <c r="F36" s="79"/>
      <c r="G36" s="78" t="s">
        <v>36</v>
      </c>
      <c r="H36" s="10">
        <v>3</v>
      </c>
      <c r="I36" s="65">
        <f>SUM(I37)</f>
        <v>0</v>
      </c>
      <c r="J36" s="65">
        <f>SUM(J37)</f>
        <v>0</v>
      </c>
      <c r="K36" s="66">
        <f>SUM(K37)</f>
        <v>0</v>
      </c>
      <c r="L36" s="65">
        <f>SUM(L37)</f>
        <v>0</v>
      </c>
      <c r="M36"/>
    </row>
    <row r="37" spans="1:18" ht="13.5" hidden="1" customHeight="1">
      <c r="A37" s="80">
        <v>2</v>
      </c>
      <c r="B37" s="76">
        <v>1</v>
      </c>
      <c r="C37" s="77">
        <v>1</v>
      </c>
      <c r="D37" s="78">
        <v>1</v>
      </c>
      <c r="E37" s="76"/>
      <c r="F37" s="79"/>
      <c r="G37" s="78" t="s">
        <v>36</v>
      </c>
      <c r="H37" s="10">
        <v>4</v>
      </c>
      <c r="I37" s="65">
        <f>SUM(I38+I40)</f>
        <v>0</v>
      </c>
      <c r="J37" s="65">
        <f>SUM(J38+J40)</f>
        <v>0</v>
      </c>
      <c r="K37" s="65">
        <f>SUM(K38+K40)</f>
        <v>0</v>
      </c>
      <c r="L37" s="65">
        <f>SUM(L38+L40)</f>
        <v>0</v>
      </c>
      <c r="M37"/>
      <c r="Q37" s="15"/>
    </row>
    <row r="38" spans="1:18" ht="14.25" hidden="1" customHeight="1">
      <c r="A38" s="80">
        <v>2</v>
      </c>
      <c r="B38" s="76">
        <v>1</v>
      </c>
      <c r="C38" s="77">
        <v>1</v>
      </c>
      <c r="D38" s="78">
        <v>1</v>
      </c>
      <c r="E38" s="76">
        <v>1</v>
      </c>
      <c r="F38" s="79"/>
      <c r="G38" s="78" t="s">
        <v>37</v>
      </c>
      <c r="H38" s="10">
        <v>5</v>
      </c>
      <c r="I38" s="66">
        <f>SUM(I39)</f>
        <v>0</v>
      </c>
      <c r="J38" s="66">
        <f>SUM(J39)</f>
        <v>0</v>
      </c>
      <c r="K38" s="66">
        <f>SUM(K39)</f>
        <v>0</v>
      </c>
      <c r="L38" s="66">
        <f>SUM(L39)</f>
        <v>0</v>
      </c>
      <c r="M38"/>
      <c r="Q38" s="15"/>
    </row>
    <row r="39" spans="1:18" ht="14.25" hidden="1" customHeight="1">
      <c r="A39" s="80">
        <v>2</v>
      </c>
      <c r="B39" s="76">
        <v>1</v>
      </c>
      <c r="C39" s="77">
        <v>1</v>
      </c>
      <c r="D39" s="78">
        <v>1</v>
      </c>
      <c r="E39" s="76">
        <v>1</v>
      </c>
      <c r="F39" s="79">
        <v>1</v>
      </c>
      <c r="G39" s="78" t="s">
        <v>37</v>
      </c>
      <c r="H39" s="10">
        <v>6</v>
      </c>
      <c r="I39" s="81">
        <v>0</v>
      </c>
      <c r="J39" s="82">
        <v>0</v>
      </c>
      <c r="K39" s="82">
        <v>0</v>
      </c>
      <c r="L39" s="82">
        <v>0</v>
      </c>
      <c r="M39"/>
      <c r="Q39" s="15"/>
    </row>
    <row r="40" spans="1:18" ht="12.75" hidden="1" customHeight="1">
      <c r="A40" s="80">
        <v>2</v>
      </c>
      <c r="B40" s="76">
        <v>1</v>
      </c>
      <c r="C40" s="77">
        <v>1</v>
      </c>
      <c r="D40" s="78">
        <v>1</v>
      </c>
      <c r="E40" s="76">
        <v>2</v>
      </c>
      <c r="F40" s="79"/>
      <c r="G40" s="78" t="s">
        <v>38</v>
      </c>
      <c r="H40" s="10">
        <v>7</v>
      </c>
      <c r="I40" s="66">
        <f>I41</f>
        <v>0</v>
      </c>
      <c r="J40" s="66">
        <f>J41</f>
        <v>0</v>
      </c>
      <c r="K40" s="66">
        <f>K41</f>
        <v>0</v>
      </c>
      <c r="L40" s="66">
        <f>L41</f>
        <v>0</v>
      </c>
      <c r="M40"/>
      <c r="Q40" s="15"/>
    </row>
    <row r="41" spans="1:18" ht="12.75" hidden="1" customHeight="1">
      <c r="A41" s="80">
        <v>2</v>
      </c>
      <c r="B41" s="76">
        <v>1</v>
      </c>
      <c r="C41" s="77">
        <v>1</v>
      </c>
      <c r="D41" s="78">
        <v>1</v>
      </c>
      <c r="E41" s="76">
        <v>2</v>
      </c>
      <c r="F41" s="79">
        <v>1</v>
      </c>
      <c r="G41" s="78" t="s">
        <v>38</v>
      </c>
      <c r="H41" s="10">
        <v>8</v>
      </c>
      <c r="I41" s="82">
        <v>0</v>
      </c>
      <c r="J41" s="83">
        <v>0</v>
      </c>
      <c r="K41" s="82">
        <v>0</v>
      </c>
      <c r="L41" s="83">
        <v>0</v>
      </c>
      <c r="M41"/>
      <c r="Q41" s="15"/>
    </row>
    <row r="42" spans="1:18" ht="13.5" hidden="1" customHeight="1">
      <c r="A42" s="80">
        <v>2</v>
      </c>
      <c r="B42" s="76">
        <v>1</v>
      </c>
      <c r="C42" s="77">
        <v>2</v>
      </c>
      <c r="D42" s="78"/>
      <c r="E42" s="76"/>
      <c r="F42" s="79"/>
      <c r="G42" s="78" t="s">
        <v>39</v>
      </c>
      <c r="H42" s="10">
        <v>9</v>
      </c>
      <c r="I42" s="66">
        <f t="shared" ref="I42:L44" si="0">I43</f>
        <v>0</v>
      </c>
      <c r="J42" s="65">
        <f t="shared" si="0"/>
        <v>0</v>
      </c>
      <c r="K42" s="66">
        <f t="shared" si="0"/>
        <v>0</v>
      </c>
      <c r="L42" s="65">
        <f t="shared" si="0"/>
        <v>0</v>
      </c>
      <c r="M42"/>
      <c r="Q42" s="15"/>
    </row>
    <row r="43" spans="1:18" hidden="1">
      <c r="A43" s="80">
        <v>2</v>
      </c>
      <c r="B43" s="76">
        <v>1</v>
      </c>
      <c r="C43" s="77">
        <v>2</v>
      </c>
      <c r="D43" s="78">
        <v>1</v>
      </c>
      <c r="E43" s="76"/>
      <c r="F43" s="79"/>
      <c r="G43" s="78" t="s">
        <v>39</v>
      </c>
      <c r="H43" s="10">
        <v>10</v>
      </c>
      <c r="I43" s="66">
        <f t="shared" si="0"/>
        <v>0</v>
      </c>
      <c r="J43" s="65">
        <f t="shared" si="0"/>
        <v>0</v>
      </c>
      <c r="K43" s="65">
        <f t="shared" si="0"/>
        <v>0</v>
      </c>
      <c r="L43" s="65">
        <f t="shared" si="0"/>
        <v>0</v>
      </c>
    </row>
    <row r="44" spans="1:18" ht="13.5" hidden="1" customHeight="1">
      <c r="A44" s="80">
        <v>2</v>
      </c>
      <c r="B44" s="76">
        <v>1</v>
      </c>
      <c r="C44" s="77">
        <v>2</v>
      </c>
      <c r="D44" s="78">
        <v>1</v>
      </c>
      <c r="E44" s="76">
        <v>1</v>
      </c>
      <c r="F44" s="79"/>
      <c r="G44" s="78" t="s">
        <v>39</v>
      </c>
      <c r="H44" s="10">
        <v>11</v>
      </c>
      <c r="I44" s="65">
        <f t="shared" si="0"/>
        <v>0</v>
      </c>
      <c r="J44" s="65">
        <f t="shared" si="0"/>
        <v>0</v>
      </c>
      <c r="K44" s="65">
        <f t="shared" si="0"/>
        <v>0</v>
      </c>
      <c r="L44" s="65">
        <f t="shared" si="0"/>
        <v>0</v>
      </c>
      <c r="M44"/>
      <c r="Q44" s="15"/>
    </row>
    <row r="45" spans="1:18" ht="14.25" hidden="1" customHeight="1">
      <c r="A45" s="80">
        <v>2</v>
      </c>
      <c r="B45" s="76">
        <v>1</v>
      </c>
      <c r="C45" s="77">
        <v>2</v>
      </c>
      <c r="D45" s="78">
        <v>1</v>
      </c>
      <c r="E45" s="76">
        <v>1</v>
      </c>
      <c r="F45" s="79">
        <v>1</v>
      </c>
      <c r="G45" s="78" t="s">
        <v>39</v>
      </c>
      <c r="H45" s="10">
        <v>12</v>
      </c>
      <c r="I45" s="83">
        <v>0</v>
      </c>
      <c r="J45" s="82">
        <v>0</v>
      </c>
      <c r="K45" s="82">
        <v>0</v>
      </c>
      <c r="L45" s="82">
        <v>0</v>
      </c>
      <c r="M45"/>
      <c r="Q45" s="15"/>
    </row>
    <row r="46" spans="1:18" ht="26.25" customHeight="1">
      <c r="A46" s="84">
        <v>2</v>
      </c>
      <c r="B46" s="85">
        <v>2</v>
      </c>
      <c r="C46" s="69"/>
      <c r="D46" s="70"/>
      <c r="E46" s="71"/>
      <c r="F46" s="72"/>
      <c r="G46" s="73" t="s">
        <v>40</v>
      </c>
      <c r="H46" s="10">
        <v>13</v>
      </c>
      <c r="I46" s="86">
        <f t="shared" ref="I46:L48" si="1">I47</f>
        <v>3500</v>
      </c>
      <c r="J46" s="87">
        <f t="shared" si="1"/>
        <v>3500</v>
      </c>
      <c r="K46" s="86">
        <f t="shared" si="1"/>
        <v>3498.99</v>
      </c>
      <c r="L46" s="86">
        <f t="shared" si="1"/>
        <v>3498.99</v>
      </c>
      <c r="M46"/>
    </row>
    <row r="47" spans="1:18" ht="27" customHeight="1">
      <c r="A47" s="80">
        <v>2</v>
      </c>
      <c r="B47" s="76">
        <v>2</v>
      </c>
      <c r="C47" s="77">
        <v>1</v>
      </c>
      <c r="D47" s="78"/>
      <c r="E47" s="76"/>
      <c r="F47" s="79"/>
      <c r="G47" s="70" t="s">
        <v>40</v>
      </c>
      <c r="H47" s="10">
        <v>14</v>
      </c>
      <c r="I47" s="65">
        <f t="shared" si="1"/>
        <v>3500</v>
      </c>
      <c r="J47" s="66">
        <f t="shared" si="1"/>
        <v>3500</v>
      </c>
      <c r="K47" s="65">
        <f t="shared" si="1"/>
        <v>3498.99</v>
      </c>
      <c r="L47" s="66">
        <f t="shared" si="1"/>
        <v>3498.99</v>
      </c>
      <c r="M47"/>
      <c r="R47" s="15"/>
    </row>
    <row r="48" spans="1:18" ht="15.75" customHeight="1">
      <c r="A48" s="80">
        <v>2</v>
      </c>
      <c r="B48" s="76">
        <v>2</v>
      </c>
      <c r="C48" s="77">
        <v>1</v>
      </c>
      <c r="D48" s="78">
        <v>1</v>
      </c>
      <c r="E48" s="76"/>
      <c r="F48" s="79"/>
      <c r="G48" s="70" t="s">
        <v>40</v>
      </c>
      <c r="H48" s="10">
        <v>15</v>
      </c>
      <c r="I48" s="65">
        <f t="shared" si="1"/>
        <v>3500</v>
      </c>
      <c r="J48" s="66">
        <f t="shared" si="1"/>
        <v>3500</v>
      </c>
      <c r="K48" s="75">
        <f t="shared" si="1"/>
        <v>3498.99</v>
      </c>
      <c r="L48" s="75">
        <f t="shared" si="1"/>
        <v>3498.99</v>
      </c>
      <c r="M48"/>
      <c r="Q48" s="15"/>
    </row>
    <row r="49" spans="1:17" ht="24.75" customHeight="1">
      <c r="A49" s="88">
        <v>2</v>
      </c>
      <c r="B49" s="89">
        <v>2</v>
      </c>
      <c r="C49" s="90">
        <v>1</v>
      </c>
      <c r="D49" s="91">
        <v>1</v>
      </c>
      <c r="E49" s="89">
        <v>1</v>
      </c>
      <c r="F49" s="92"/>
      <c r="G49" s="70" t="s">
        <v>40</v>
      </c>
      <c r="H49" s="10">
        <v>16</v>
      </c>
      <c r="I49" s="93">
        <f>SUM(I50:I65)</f>
        <v>3500</v>
      </c>
      <c r="J49" s="93">
        <f>SUM(J50:J65)</f>
        <v>3500</v>
      </c>
      <c r="K49" s="94">
        <f>SUM(K50:K65)</f>
        <v>3498.99</v>
      </c>
      <c r="L49" s="94">
        <f>SUM(L50:L65)</f>
        <v>3498.99</v>
      </c>
      <c r="M49"/>
      <c r="Q49" s="15"/>
    </row>
    <row r="50" spans="1:17" ht="15.75" hidden="1" customHeight="1">
      <c r="A50" s="80">
        <v>2</v>
      </c>
      <c r="B50" s="76">
        <v>2</v>
      </c>
      <c r="C50" s="77">
        <v>1</v>
      </c>
      <c r="D50" s="78">
        <v>1</v>
      </c>
      <c r="E50" s="76">
        <v>1</v>
      </c>
      <c r="F50" s="95">
        <v>1</v>
      </c>
      <c r="G50" s="78" t="s">
        <v>41</v>
      </c>
      <c r="H50" s="10">
        <v>17</v>
      </c>
      <c r="I50" s="82">
        <v>0</v>
      </c>
      <c r="J50" s="82">
        <v>0</v>
      </c>
      <c r="K50" s="82">
        <v>0</v>
      </c>
      <c r="L50" s="82">
        <v>0</v>
      </c>
      <c r="M50"/>
      <c r="Q50" s="15"/>
    </row>
    <row r="51" spans="1:17" ht="26.25" hidden="1" customHeight="1">
      <c r="A51" s="80">
        <v>2</v>
      </c>
      <c r="B51" s="76">
        <v>2</v>
      </c>
      <c r="C51" s="77">
        <v>1</v>
      </c>
      <c r="D51" s="78">
        <v>1</v>
      </c>
      <c r="E51" s="76">
        <v>1</v>
      </c>
      <c r="F51" s="79">
        <v>2</v>
      </c>
      <c r="G51" s="78" t="s">
        <v>42</v>
      </c>
      <c r="H51" s="10">
        <v>18</v>
      </c>
      <c r="I51" s="82">
        <v>0</v>
      </c>
      <c r="J51" s="82">
        <v>0</v>
      </c>
      <c r="K51" s="82">
        <v>0</v>
      </c>
      <c r="L51" s="82">
        <v>0</v>
      </c>
      <c r="M51"/>
      <c r="Q51" s="15"/>
    </row>
    <row r="52" spans="1:17" ht="26.25" hidden="1" customHeight="1">
      <c r="A52" s="80">
        <v>2</v>
      </c>
      <c r="B52" s="76">
        <v>2</v>
      </c>
      <c r="C52" s="77">
        <v>1</v>
      </c>
      <c r="D52" s="78">
        <v>1</v>
      </c>
      <c r="E52" s="76">
        <v>1</v>
      </c>
      <c r="F52" s="79">
        <v>5</v>
      </c>
      <c r="G52" s="78" t="s">
        <v>43</v>
      </c>
      <c r="H52" s="10">
        <v>19</v>
      </c>
      <c r="I52" s="82">
        <v>0</v>
      </c>
      <c r="J52" s="82">
        <v>0</v>
      </c>
      <c r="K52" s="82">
        <v>0</v>
      </c>
      <c r="L52" s="82">
        <v>0</v>
      </c>
      <c r="M52"/>
      <c r="Q52" s="15"/>
    </row>
    <row r="53" spans="1:17" ht="27" hidden="1" customHeight="1">
      <c r="A53" s="80">
        <v>2</v>
      </c>
      <c r="B53" s="76">
        <v>2</v>
      </c>
      <c r="C53" s="77">
        <v>1</v>
      </c>
      <c r="D53" s="78">
        <v>1</v>
      </c>
      <c r="E53" s="76">
        <v>1</v>
      </c>
      <c r="F53" s="79">
        <v>6</v>
      </c>
      <c r="G53" s="78" t="s">
        <v>44</v>
      </c>
      <c r="H53" s="10">
        <v>20</v>
      </c>
      <c r="I53" s="82">
        <v>0</v>
      </c>
      <c r="J53" s="82">
        <v>0</v>
      </c>
      <c r="K53" s="82">
        <v>0</v>
      </c>
      <c r="L53" s="82">
        <v>0</v>
      </c>
      <c r="M53"/>
      <c r="Q53" s="15"/>
    </row>
    <row r="54" spans="1:17" ht="26.25" hidden="1" customHeight="1">
      <c r="A54" s="96">
        <v>2</v>
      </c>
      <c r="B54" s="71">
        <v>2</v>
      </c>
      <c r="C54" s="69">
        <v>1</v>
      </c>
      <c r="D54" s="70">
        <v>1</v>
      </c>
      <c r="E54" s="71">
        <v>1</v>
      </c>
      <c r="F54" s="72">
        <v>7</v>
      </c>
      <c r="G54" s="70" t="s">
        <v>45</v>
      </c>
      <c r="H54" s="10">
        <v>21</v>
      </c>
      <c r="I54" s="82">
        <v>0</v>
      </c>
      <c r="J54" s="82">
        <v>0</v>
      </c>
      <c r="K54" s="82">
        <v>0</v>
      </c>
      <c r="L54" s="82">
        <v>0</v>
      </c>
      <c r="M54"/>
      <c r="Q54" s="15"/>
    </row>
    <row r="55" spans="1:17" ht="12" hidden="1" customHeight="1">
      <c r="A55" s="80">
        <v>2</v>
      </c>
      <c r="B55" s="76">
        <v>2</v>
      </c>
      <c r="C55" s="77">
        <v>1</v>
      </c>
      <c r="D55" s="78">
        <v>1</v>
      </c>
      <c r="E55" s="76">
        <v>1</v>
      </c>
      <c r="F55" s="79">
        <v>11</v>
      </c>
      <c r="G55" s="78" t="s">
        <v>46</v>
      </c>
      <c r="H55" s="10">
        <v>22</v>
      </c>
      <c r="I55" s="83">
        <v>0</v>
      </c>
      <c r="J55" s="82">
        <v>0</v>
      </c>
      <c r="K55" s="82">
        <v>0</v>
      </c>
      <c r="L55" s="82">
        <v>0</v>
      </c>
      <c r="M55"/>
      <c r="Q55" s="15"/>
    </row>
    <row r="56" spans="1:17" ht="15.75" hidden="1" customHeight="1">
      <c r="A56" s="88">
        <v>2</v>
      </c>
      <c r="B56" s="97">
        <v>2</v>
      </c>
      <c r="C56" s="98">
        <v>1</v>
      </c>
      <c r="D56" s="98">
        <v>1</v>
      </c>
      <c r="E56" s="98">
        <v>1</v>
      </c>
      <c r="F56" s="99">
        <v>12</v>
      </c>
      <c r="G56" s="100" t="s">
        <v>47</v>
      </c>
      <c r="H56" s="10">
        <v>23</v>
      </c>
      <c r="I56" s="101">
        <v>0</v>
      </c>
      <c r="J56" s="82">
        <v>0</v>
      </c>
      <c r="K56" s="82">
        <v>0</v>
      </c>
      <c r="L56" s="82">
        <v>0</v>
      </c>
      <c r="M56"/>
      <c r="Q56" s="15"/>
    </row>
    <row r="57" spans="1:17" ht="25.5" hidden="1" customHeight="1">
      <c r="A57" s="80">
        <v>2</v>
      </c>
      <c r="B57" s="76">
        <v>2</v>
      </c>
      <c r="C57" s="77">
        <v>1</v>
      </c>
      <c r="D57" s="77">
        <v>1</v>
      </c>
      <c r="E57" s="77">
        <v>1</v>
      </c>
      <c r="F57" s="79">
        <v>14</v>
      </c>
      <c r="G57" s="102" t="s">
        <v>48</v>
      </c>
      <c r="H57" s="10">
        <v>24</v>
      </c>
      <c r="I57" s="83">
        <v>0</v>
      </c>
      <c r="J57" s="83">
        <v>0</v>
      </c>
      <c r="K57" s="83">
        <v>0</v>
      </c>
      <c r="L57" s="83">
        <v>0</v>
      </c>
      <c r="M57"/>
      <c r="Q57" s="15"/>
    </row>
    <row r="58" spans="1:17" ht="27.75" hidden="1" customHeight="1">
      <c r="A58" s="80">
        <v>2</v>
      </c>
      <c r="B58" s="76">
        <v>2</v>
      </c>
      <c r="C58" s="77">
        <v>1</v>
      </c>
      <c r="D58" s="77">
        <v>1</v>
      </c>
      <c r="E58" s="77">
        <v>1</v>
      </c>
      <c r="F58" s="79">
        <v>15</v>
      </c>
      <c r="G58" s="78" t="s">
        <v>49</v>
      </c>
      <c r="H58" s="10">
        <v>25</v>
      </c>
      <c r="I58" s="83">
        <v>0</v>
      </c>
      <c r="J58" s="82">
        <v>0</v>
      </c>
      <c r="K58" s="82">
        <v>0</v>
      </c>
      <c r="L58" s="82">
        <v>0</v>
      </c>
      <c r="M58"/>
      <c r="Q58" s="15"/>
    </row>
    <row r="59" spans="1:17" ht="15.75" hidden="1" customHeight="1">
      <c r="A59" s="80">
        <v>2</v>
      </c>
      <c r="B59" s="76">
        <v>2</v>
      </c>
      <c r="C59" s="77">
        <v>1</v>
      </c>
      <c r="D59" s="77">
        <v>1</v>
      </c>
      <c r="E59" s="77">
        <v>1</v>
      </c>
      <c r="F59" s="79">
        <v>16</v>
      </c>
      <c r="G59" s="78" t="s">
        <v>50</v>
      </c>
      <c r="H59" s="10">
        <v>26</v>
      </c>
      <c r="I59" s="83">
        <v>0</v>
      </c>
      <c r="J59" s="82">
        <v>0</v>
      </c>
      <c r="K59" s="82">
        <v>0</v>
      </c>
      <c r="L59" s="82">
        <v>0</v>
      </c>
      <c r="M59"/>
      <c r="Q59" s="15"/>
    </row>
    <row r="60" spans="1:17" ht="27.75" hidden="1" customHeight="1">
      <c r="A60" s="80">
        <v>2</v>
      </c>
      <c r="B60" s="76">
        <v>2</v>
      </c>
      <c r="C60" s="77">
        <v>1</v>
      </c>
      <c r="D60" s="77">
        <v>1</v>
      </c>
      <c r="E60" s="77">
        <v>1</v>
      </c>
      <c r="F60" s="79">
        <v>17</v>
      </c>
      <c r="G60" s="78" t="s">
        <v>51</v>
      </c>
      <c r="H60" s="10">
        <v>27</v>
      </c>
      <c r="I60" s="83">
        <v>0</v>
      </c>
      <c r="J60" s="83">
        <v>0</v>
      </c>
      <c r="K60" s="83">
        <v>0</v>
      </c>
      <c r="L60" s="83">
        <v>0</v>
      </c>
      <c r="M60"/>
      <c r="Q60" s="15"/>
    </row>
    <row r="61" spans="1:17" ht="14.25" hidden="1" customHeight="1">
      <c r="A61" s="80">
        <v>2</v>
      </c>
      <c r="B61" s="76">
        <v>2</v>
      </c>
      <c r="C61" s="77">
        <v>1</v>
      </c>
      <c r="D61" s="77">
        <v>1</v>
      </c>
      <c r="E61" s="77">
        <v>1</v>
      </c>
      <c r="F61" s="79">
        <v>20</v>
      </c>
      <c r="G61" s="78" t="s">
        <v>52</v>
      </c>
      <c r="H61" s="10">
        <v>28</v>
      </c>
      <c r="I61" s="83">
        <v>0</v>
      </c>
      <c r="J61" s="82">
        <v>0</v>
      </c>
      <c r="K61" s="82">
        <v>0</v>
      </c>
      <c r="L61" s="82">
        <v>0</v>
      </c>
      <c r="M61"/>
      <c r="Q61" s="15"/>
    </row>
    <row r="62" spans="1:17" ht="27.75" customHeight="1">
      <c r="A62" s="80">
        <v>2</v>
      </c>
      <c r="B62" s="76">
        <v>2</v>
      </c>
      <c r="C62" s="77">
        <v>1</v>
      </c>
      <c r="D62" s="77">
        <v>1</v>
      </c>
      <c r="E62" s="77">
        <v>1</v>
      </c>
      <c r="F62" s="79">
        <v>21</v>
      </c>
      <c r="G62" s="78" t="s">
        <v>53</v>
      </c>
      <c r="H62" s="10">
        <v>29</v>
      </c>
      <c r="I62" s="83">
        <v>2000</v>
      </c>
      <c r="J62" s="82">
        <v>2000</v>
      </c>
      <c r="K62" s="82">
        <v>2000</v>
      </c>
      <c r="L62" s="82">
        <v>2000</v>
      </c>
      <c r="M62"/>
      <c r="Q62" s="15"/>
    </row>
    <row r="63" spans="1:17" ht="12" hidden="1" customHeight="1">
      <c r="A63" s="80">
        <v>2</v>
      </c>
      <c r="B63" s="76">
        <v>2</v>
      </c>
      <c r="C63" s="77">
        <v>1</v>
      </c>
      <c r="D63" s="77">
        <v>1</v>
      </c>
      <c r="E63" s="77">
        <v>1</v>
      </c>
      <c r="F63" s="79">
        <v>22</v>
      </c>
      <c r="G63" s="78" t="s">
        <v>54</v>
      </c>
      <c r="H63" s="10">
        <v>30</v>
      </c>
      <c r="I63" s="83">
        <v>0</v>
      </c>
      <c r="J63" s="82">
        <v>0</v>
      </c>
      <c r="K63" s="82">
        <v>0</v>
      </c>
      <c r="L63" s="82">
        <v>0</v>
      </c>
      <c r="M63"/>
      <c r="Q63" s="15"/>
    </row>
    <row r="64" spans="1:17" ht="12" hidden="1" customHeight="1">
      <c r="A64" s="80">
        <v>2</v>
      </c>
      <c r="B64" s="76">
        <v>2</v>
      </c>
      <c r="C64" s="77">
        <v>1</v>
      </c>
      <c r="D64" s="77">
        <v>1</v>
      </c>
      <c r="E64" s="77">
        <v>1</v>
      </c>
      <c r="F64" s="79">
        <v>23</v>
      </c>
      <c r="G64" s="78" t="s">
        <v>55</v>
      </c>
      <c r="H64" s="10">
        <v>31</v>
      </c>
      <c r="I64" s="83">
        <v>0</v>
      </c>
      <c r="J64" s="82">
        <v>0</v>
      </c>
      <c r="K64" s="82">
        <v>0</v>
      </c>
      <c r="L64" s="82">
        <v>0</v>
      </c>
      <c r="M64"/>
      <c r="Q64" s="15"/>
    </row>
    <row r="65" spans="1:18" ht="15" customHeight="1">
      <c r="A65" s="80">
        <v>2</v>
      </c>
      <c r="B65" s="76">
        <v>2</v>
      </c>
      <c r="C65" s="77">
        <v>1</v>
      </c>
      <c r="D65" s="77">
        <v>1</v>
      </c>
      <c r="E65" s="77">
        <v>1</v>
      </c>
      <c r="F65" s="79">
        <v>30</v>
      </c>
      <c r="G65" s="78" t="s">
        <v>56</v>
      </c>
      <c r="H65" s="10">
        <v>32</v>
      </c>
      <c r="I65" s="83">
        <v>1500</v>
      </c>
      <c r="J65" s="82">
        <v>1500</v>
      </c>
      <c r="K65" s="82">
        <v>1498.99</v>
      </c>
      <c r="L65" s="82">
        <v>1498.99</v>
      </c>
      <c r="M65"/>
      <c r="Q65" s="15"/>
    </row>
    <row r="66" spans="1:18" ht="14.25" hidden="1" customHeight="1">
      <c r="A66" s="103">
        <v>2</v>
      </c>
      <c r="B66" s="104">
        <v>3</v>
      </c>
      <c r="C66" s="68"/>
      <c r="D66" s="69"/>
      <c r="E66" s="69"/>
      <c r="F66" s="72"/>
      <c r="G66" s="105" t="s">
        <v>57</v>
      </c>
      <c r="H66" s="10">
        <v>33</v>
      </c>
      <c r="I66" s="86">
        <f>I67</f>
        <v>0</v>
      </c>
      <c r="J66" s="86">
        <f>J67</f>
        <v>0</v>
      </c>
      <c r="K66" s="86">
        <f>K67</f>
        <v>0</v>
      </c>
      <c r="L66" s="86">
        <f>L67</f>
        <v>0</v>
      </c>
      <c r="M66"/>
    </row>
    <row r="67" spans="1:18" ht="13.5" hidden="1" customHeight="1">
      <c r="A67" s="80">
        <v>2</v>
      </c>
      <c r="B67" s="76">
        <v>3</v>
      </c>
      <c r="C67" s="77">
        <v>1</v>
      </c>
      <c r="D67" s="77"/>
      <c r="E67" s="77"/>
      <c r="F67" s="79"/>
      <c r="G67" s="78" t="s">
        <v>58</v>
      </c>
      <c r="H67" s="10">
        <v>34</v>
      </c>
      <c r="I67" s="65">
        <f>SUM(I68+I73+I78)</f>
        <v>0</v>
      </c>
      <c r="J67" s="106">
        <f>SUM(J68+J73+J78)</f>
        <v>0</v>
      </c>
      <c r="K67" s="66">
        <f>SUM(K68+K73+K78)</f>
        <v>0</v>
      </c>
      <c r="L67" s="65">
        <f>SUM(L68+L73+L78)</f>
        <v>0</v>
      </c>
      <c r="M67"/>
      <c r="R67" s="15"/>
    </row>
    <row r="68" spans="1:18" ht="15" hidden="1" customHeight="1">
      <c r="A68" s="80">
        <v>2</v>
      </c>
      <c r="B68" s="76">
        <v>3</v>
      </c>
      <c r="C68" s="77">
        <v>1</v>
      </c>
      <c r="D68" s="77">
        <v>1</v>
      </c>
      <c r="E68" s="77"/>
      <c r="F68" s="79"/>
      <c r="G68" s="78" t="s">
        <v>59</v>
      </c>
      <c r="H68" s="10">
        <v>35</v>
      </c>
      <c r="I68" s="65">
        <f>I69</f>
        <v>0</v>
      </c>
      <c r="J68" s="106">
        <f>J69</f>
        <v>0</v>
      </c>
      <c r="K68" s="66">
        <f>K69</f>
        <v>0</v>
      </c>
      <c r="L68" s="65">
        <f>L69</f>
        <v>0</v>
      </c>
      <c r="M68"/>
      <c r="Q68" s="15"/>
    </row>
    <row r="69" spans="1:18" ht="13.5" hidden="1" customHeight="1">
      <c r="A69" s="80">
        <v>2</v>
      </c>
      <c r="B69" s="76">
        <v>3</v>
      </c>
      <c r="C69" s="77">
        <v>1</v>
      </c>
      <c r="D69" s="77">
        <v>1</v>
      </c>
      <c r="E69" s="77">
        <v>1</v>
      </c>
      <c r="F69" s="79"/>
      <c r="G69" s="78" t="s">
        <v>59</v>
      </c>
      <c r="H69" s="10">
        <v>36</v>
      </c>
      <c r="I69" s="65">
        <f>SUM(I70:I72)</f>
        <v>0</v>
      </c>
      <c r="J69" s="106">
        <f>SUM(J70:J72)</f>
        <v>0</v>
      </c>
      <c r="K69" s="66">
        <f>SUM(K70:K72)</f>
        <v>0</v>
      </c>
      <c r="L69" s="65">
        <f>SUM(L70:L72)</f>
        <v>0</v>
      </c>
      <c r="M69"/>
      <c r="Q69" s="15"/>
    </row>
    <row r="70" spans="1:18" s="107" customFormat="1" ht="25.5" hidden="1" customHeight="1">
      <c r="A70" s="80">
        <v>2</v>
      </c>
      <c r="B70" s="76">
        <v>3</v>
      </c>
      <c r="C70" s="77">
        <v>1</v>
      </c>
      <c r="D70" s="77">
        <v>1</v>
      </c>
      <c r="E70" s="77">
        <v>1</v>
      </c>
      <c r="F70" s="79">
        <v>1</v>
      </c>
      <c r="G70" s="78" t="s">
        <v>60</v>
      </c>
      <c r="H70" s="10">
        <v>37</v>
      </c>
      <c r="I70" s="83">
        <v>0</v>
      </c>
      <c r="J70" s="83">
        <v>0</v>
      </c>
      <c r="K70" s="83">
        <v>0</v>
      </c>
      <c r="L70" s="83">
        <v>0</v>
      </c>
      <c r="Q70" s="15"/>
      <c r="R70" s="29"/>
    </row>
    <row r="71" spans="1:18" ht="19.5" hidden="1" customHeight="1">
      <c r="A71" s="80">
        <v>2</v>
      </c>
      <c r="B71" s="71">
        <v>3</v>
      </c>
      <c r="C71" s="69">
        <v>1</v>
      </c>
      <c r="D71" s="69">
        <v>1</v>
      </c>
      <c r="E71" s="69">
        <v>1</v>
      </c>
      <c r="F71" s="72">
        <v>2</v>
      </c>
      <c r="G71" s="70" t="s">
        <v>61</v>
      </c>
      <c r="H71" s="10">
        <v>38</v>
      </c>
      <c r="I71" s="81">
        <v>0</v>
      </c>
      <c r="J71" s="81">
        <v>0</v>
      </c>
      <c r="K71" s="81">
        <v>0</v>
      </c>
      <c r="L71" s="81">
        <v>0</v>
      </c>
      <c r="M71"/>
      <c r="Q71" s="15"/>
    </row>
    <row r="72" spans="1:18" ht="16.5" hidden="1" customHeight="1">
      <c r="A72" s="76">
        <v>2</v>
      </c>
      <c r="B72" s="77">
        <v>3</v>
      </c>
      <c r="C72" s="77">
        <v>1</v>
      </c>
      <c r="D72" s="77">
        <v>1</v>
      </c>
      <c r="E72" s="77">
        <v>1</v>
      </c>
      <c r="F72" s="79">
        <v>3</v>
      </c>
      <c r="G72" s="78" t="s">
        <v>62</v>
      </c>
      <c r="H72" s="10">
        <v>39</v>
      </c>
      <c r="I72" s="83">
        <v>0</v>
      </c>
      <c r="J72" s="83">
        <v>0</v>
      </c>
      <c r="K72" s="83">
        <v>0</v>
      </c>
      <c r="L72" s="83">
        <v>0</v>
      </c>
      <c r="M72"/>
      <c r="Q72" s="15"/>
    </row>
    <row r="73" spans="1:18" ht="29.25" hidden="1" customHeight="1">
      <c r="A73" s="71">
        <v>2</v>
      </c>
      <c r="B73" s="69">
        <v>3</v>
      </c>
      <c r="C73" s="69">
        <v>1</v>
      </c>
      <c r="D73" s="69">
        <v>2</v>
      </c>
      <c r="E73" s="69"/>
      <c r="F73" s="72"/>
      <c r="G73" s="70" t="s">
        <v>63</v>
      </c>
      <c r="H73" s="10">
        <v>40</v>
      </c>
      <c r="I73" s="86">
        <f>I74</f>
        <v>0</v>
      </c>
      <c r="J73" s="108">
        <f>J74</f>
        <v>0</v>
      </c>
      <c r="K73" s="87">
        <f>K74</f>
        <v>0</v>
      </c>
      <c r="L73" s="87">
        <f>L74</f>
        <v>0</v>
      </c>
      <c r="M73"/>
      <c r="Q73" s="15"/>
    </row>
    <row r="74" spans="1:18" ht="27" hidden="1" customHeight="1">
      <c r="A74" s="89">
        <v>2</v>
      </c>
      <c r="B74" s="90">
        <v>3</v>
      </c>
      <c r="C74" s="90">
        <v>1</v>
      </c>
      <c r="D74" s="90">
        <v>2</v>
      </c>
      <c r="E74" s="90">
        <v>1</v>
      </c>
      <c r="F74" s="92"/>
      <c r="G74" s="70" t="s">
        <v>63</v>
      </c>
      <c r="H74" s="10">
        <v>41</v>
      </c>
      <c r="I74" s="75">
        <f>SUM(I75:I77)</f>
        <v>0</v>
      </c>
      <c r="J74" s="109">
        <f>SUM(J75:J77)</f>
        <v>0</v>
      </c>
      <c r="K74" s="74">
        <f>SUM(K75:K77)</f>
        <v>0</v>
      </c>
      <c r="L74" s="66">
        <f>SUM(L75:L77)</f>
        <v>0</v>
      </c>
      <c r="M74"/>
      <c r="Q74" s="15"/>
    </row>
    <row r="75" spans="1:18" s="107" customFormat="1" ht="27" hidden="1" customHeight="1">
      <c r="A75" s="76">
        <v>2</v>
      </c>
      <c r="B75" s="77">
        <v>3</v>
      </c>
      <c r="C75" s="77">
        <v>1</v>
      </c>
      <c r="D75" s="77">
        <v>2</v>
      </c>
      <c r="E75" s="77">
        <v>1</v>
      </c>
      <c r="F75" s="79">
        <v>1</v>
      </c>
      <c r="G75" s="80" t="s">
        <v>60</v>
      </c>
      <c r="H75" s="10">
        <v>42</v>
      </c>
      <c r="I75" s="83">
        <v>0</v>
      </c>
      <c r="J75" s="83">
        <v>0</v>
      </c>
      <c r="K75" s="83">
        <v>0</v>
      </c>
      <c r="L75" s="83">
        <v>0</v>
      </c>
      <c r="Q75" s="15"/>
      <c r="R75" s="29"/>
    </row>
    <row r="76" spans="1:18" ht="16.5" hidden="1" customHeight="1">
      <c r="A76" s="76">
        <v>2</v>
      </c>
      <c r="B76" s="77">
        <v>3</v>
      </c>
      <c r="C76" s="77">
        <v>1</v>
      </c>
      <c r="D76" s="77">
        <v>2</v>
      </c>
      <c r="E76" s="77">
        <v>1</v>
      </c>
      <c r="F76" s="79">
        <v>2</v>
      </c>
      <c r="G76" s="80" t="s">
        <v>61</v>
      </c>
      <c r="H76" s="10">
        <v>43</v>
      </c>
      <c r="I76" s="83">
        <v>0</v>
      </c>
      <c r="J76" s="83">
        <v>0</v>
      </c>
      <c r="K76" s="83">
        <v>0</v>
      </c>
      <c r="L76" s="83">
        <v>0</v>
      </c>
      <c r="M76"/>
      <c r="Q76" s="15"/>
    </row>
    <row r="77" spans="1:18" ht="15" hidden="1" customHeight="1">
      <c r="A77" s="76">
        <v>2</v>
      </c>
      <c r="B77" s="77">
        <v>3</v>
      </c>
      <c r="C77" s="77">
        <v>1</v>
      </c>
      <c r="D77" s="77">
        <v>2</v>
      </c>
      <c r="E77" s="77">
        <v>1</v>
      </c>
      <c r="F77" s="79">
        <v>3</v>
      </c>
      <c r="G77" s="80" t="s">
        <v>62</v>
      </c>
      <c r="H77" s="10">
        <v>44</v>
      </c>
      <c r="I77" s="83">
        <v>0</v>
      </c>
      <c r="J77" s="83">
        <v>0</v>
      </c>
      <c r="K77" s="83">
        <v>0</v>
      </c>
      <c r="L77" s="83">
        <v>0</v>
      </c>
      <c r="M77"/>
      <c r="Q77" s="15"/>
    </row>
    <row r="78" spans="1:18" ht="27.75" hidden="1" customHeight="1">
      <c r="A78" s="76">
        <v>2</v>
      </c>
      <c r="B78" s="77">
        <v>3</v>
      </c>
      <c r="C78" s="77">
        <v>1</v>
      </c>
      <c r="D78" s="77">
        <v>3</v>
      </c>
      <c r="E78" s="77"/>
      <c r="F78" s="79"/>
      <c r="G78" s="80" t="s">
        <v>64</v>
      </c>
      <c r="H78" s="10">
        <v>45</v>
      </c>
      <c r="I78" s="65">
        <f>I79</f>
        <v>0</v>
      </c>
      <c r="J78" s="106">
        <f>J79</f>
        <v>0</v>
      </c>
      <c r="K78" s="66">
        <f>K79</f>
        <v>0</v>
      </c>
      <c r="L78" s="66">
        <f>L79</f>
        <v>0</v>
      </c>
      <c r="M78"/>
      <c r="Q78" s="15"/>
    </row>
    <row r="79" spans="1:18" ht="26.25" hidden="1" customHeight="1">
      <c r="A79" s="76">
        <v>2</v>
      </c>
      <c r="B79" s="77">
        <v>3</v>
      </c>
      <c r="C79" s="77">
        <v>1</v>
      </c>
      <c r="D79" s="77">
        <v>3</v>
      </c>
      <c r="E79" s="77">
        <v>1</v>
      </c>
      <c r="F79" s="79"/>
      <c r="G79" s="80" t="s">
        <v>65</v>
      </c>
      <c r="H79" s="10">
        <v>46</v>
      </c>
      <c r="I79" s="65">
        <f>SUM(I80:I82)</f>
        <v>0</v>
      </c>
      <c r="J79" s="106">
        <f>SUM(J80:J82)</f>
        <v>0</v>
      </c>
      <c r="K79" s="66">
        <f>SUM(K80:K82)</f>
        <v>0</v>
      </c>
      <c r="L79" s="66">
        <f>SUM(L80:L82)</f>
        <v>0</v>
      </c>
      <c r="M79"/>
      <c r="Q79" s="15"/>
    </row>
    <row r="80" spans="1:18" ht="15" hidden="1" customHeight="1">
      <c r="A80" s="71">
        <v>2</v>
      </c>
      <c r="B80" s="69">
        <v>3</v>
      </c>
      <c r="C80" s="69">
        <v>1</v>
      </c>
      <c r="D80" s="69">
        <v>3</v>
      </c>
      <c r="E80" s="69">
        <v>1</v>
      </c>
      <c r="F80" s="72">
        <v>1</v>
      </c>
      <c r="G80" s="96" t="s">
        <v>66</v>
      </c>
      <c r="H80" s="10">
        <v>47</v>
      </c>
      <c r="I80" s="81">
        <v>0</v>
      </c>
      <c r="J80" s="81">
        <v>0</v>
      </c>
      <c r="K80" s="81">
        <v>0</v>
      </c>
      <c r="L80" s="81">
        <v>0</v>
      </c>
      <c r="M80"/>
      <c r="Q80" s="15"/>
    </row>
    <row r="81" spans="1:17" ht="16.5" hidden="1" customHeight="1">
      <c r="A81" s="76">
        <v>2</v>
      </c>
      <c r="B81" s="77">
        <v>3</v>
      </c>
      <c r="C81" s="77">
        <v>1</v>
      </c>
      <c r="D81" s="77">
        <v>3</v>
      </c>
      <c r="E81" s="77">
        <v>1</v>
      </c>
      <c r="F81" s="79">
        <v>2</v>
      </c>
      <c r="G81" s="80" t="s">
        <v>67</v>
      </c>
      <c r="H81" s="10">
        <v>48</v>
      </c>
      <c r="I81" s="83">
        <v>0</v>
      </c>
      <c r="J81" s="83">
        <v>0</v>
      </c>
      <c r="K81" s="83">
        <v>0</v>
      </c>
      <c r="L81" s="83">
        <v>0</v>
      </c>
      <c r="M81"/>
      <c r="Q81" s="15"/>
    </row>
    <row r="82" spans="1:17" ht="17.25" hidden="1" customHeight="1">
      <c r="A82" s="71">
        <v>2</v>
      </c>
      <c r="B82" s="69">
        <v>3</v>
      </c>
      <c r="C82" s="69">
        <v>1</v>
      </c>
      <c r="D82" s="69">
        <v>3</v>
      </c>
      <c r="E82" s="69">
        <v>1</v>
      </c>
      <c r="F82" s="72">
        <v>3</v>
      </c>
      <c r="G82" s="96" t="s">
        <v>68</v>
      </c>
      <c r="H82" s="10">
        <v>49</v>
      </c>
      <c r="I82" s="81">
        <v>0</v>
      </c>
      <c r="J82" s="81">
        <v>0</v>
      </c>
      <c r="K82" s="81">
        <v>0</v>
      </c>
      <c r="L82" s="81">
        <v>0</v>
      </c>
      <c r="M82"/>
      <c r="Q82" s="15"/>
    </row>
    <row r="83" spans="1:17" ht="12.75" hidden="1" customHeight="1">
      <c r="A83" s="71">
        <v>2</v>
      </c>
      <c r="B83" s="69">
        <v>3</v>
      </c>
      <c r="C83" s="69">
        <v>2</v>
      </c>
      <c r="D83" s="69"/>
      <c r="E83" s="69"/>
      <c r="F83" s="72"/>
      <c r="G83" s="96" t="s">
        <v>69</v>
      </c>
      <c r="H83" s="10">
        <v>50</v>
      </c>
      <c r="I83" s="65">
        <f t="shared" ref="I83:L84" si="2">I84</f>
        <v>0</v>
      </c>
      <c r="J83" s="65">
        <f t="shared" si="2"/>
        <v>0</v>
      </c>
      <c r="K83" s="65">
        <f t="shared" si="2"/>
        <v>0</v>
      </c>
      <c r="L83" s="65">
        <f t="shared" si="2"/>
        <v>0</v>
      </c>
      <c r="M83"/>
    </row>
    <row r="84" spans="1:17" ht="12" hidden="1" customHeight="1">
      <c r="A84" s="71">
        <v>2</v>
      </c>
      <c r="B84" s="69">
        <v>3</v>
      </c>
      <c r="C84" s="69">
        <v>2</v>
      </c>
      <c r="D84" s="69">
        <v>1</v>
      </c>
      <c r="E84" s="69"/>
      <c r="F84" s="72"/>
      <c r="G84" s="96" t="s">
        <v>69</v>
      </c>
      <c r="H84" s="10">
        <v>51</v>
      </c>
      <c r="I84" s="65">
        <f t="shared" si="2"/>
        <v>0</v>
      </c>
      <c r="J84" s="65">
        <f t="shared" si="2"/>
        <v>0</v>
      </c>
      <c r="K84" s="65">
        <f t="shared" si="2"/>
        <v>0</v>
      </c>
      <c r="L84" s="65">
        <f t="shared" si="2"/>
        <v>0</v>
      </c>
      <c r="M84"/>
    </row>
    <row r="85" spans="1:17" ht="15.75" hidden="1" customHeight="1">
      <c r="A85" s="71">
        <v>2</v>
      </c>
      <c r="B85" s="69">
        <v>3</v>
      </c>
      <c r="C85" s="69">
        <v>2</v>
      </c>
      <c r="D85" s="69">
        <v>1</v>
      </c>
      <c r="E85" s="69">
        <v>1</v>
      </c>
      <c r="F85" s="72"/>
      <c r="G85" s="96" t="s">
        <v>69</v>
      </c>
      <c r="H85" s="10">
        <v>52</v>
      </c>
      <c r="I85" s="65">
        <f>SUM(I86)</f>
        <v>0</v>
      </c>
      <c r="J85" s="65">
        <f>SUM(J86)</f>
        <v>0</v>
      </c>
      <c r="K85" s="65">
        <f>SUM(K86)</f>
        <v>0</v>
      </c>
      <c r="L85" s="65">
        <f>SUM(L86)</f>
        <v>0</v>
      </c>
      <c r="M85"/>
    </row>
    <row r="86" spans="1:17" ht="13.5" hidden="1" customHeight="1">
      <c r="A86" s="71">
        <v>2</v>
      </c>
      <c r="B86" s="69">
        <v>3</v>
      </c>
      <c r="C86" s="69">
        <v>2</v>
      </c>
      <c r="D86" s="69">
        <v>1</v>
      </c>
      <c r="E86" s="69">
        <v>1</v>
      </c>
      <c r="F86" s="72">
        <v>1</v>
      </c>
      <c r="G86" s="96" t="s">
        <v>69</v>
      </c>
      <c r="H86" s="10">
        <v>53</v>
      </c>
      <c r="I86" s="83">
        <v>0</v>
      </c>
      <c r="J86" s="83">
        <v>0</v>
      </c>
      <c r="K86" s="83">
        <v>0</v>
      </c>
      <c r="L86" s="83">
        <v>0</v>
      </c>
      <c r="M86"/>
    </row>
    <row r="87" spans="1:17" ht="16.5" hidden="1" customHeight="1">
      <c r="A87" s="61">
        <v>2</v>
      </c>
      <c r="B87" s="62">
        <v>4</v>
      </c>
      <c r="C87" s="62"/>
      <c r="D87" s="62"/>
      <c r="E87" s="62"/>
      <c r="F87" s="64"/>
      <c r="G87" s="110" t="s">
        <v>70</v>
      </c>
      <c r="H87" s="10">
        <v>54</v>
      </c>
      <c r="I87" s="65">
        <f t="shared" ref="I87:L89" si="3">I88</f>
        <v>0</v>
      </c>
      <c r="J87" s="106">
        <f t="shared" si="3"/>
        <v>0</v>
      </c>
      <c r="K87" s="66">
        <f t="shared" si="3"/>
        <v>0</v>
      </c>
      <c r="L87" s="66">
        <f t="shared" si="3"/>
        <v>0</v>
      </c>
      <c r="M87"/>
    </row>
    <row r="88" spans="1:17" ht="15.75" hidden="1" customHeight="1">
      <c r="A88" s="76">
        <v>2</v>
      </c>
      <c r="B88" s="77">
        <v>4</v>
      </c>
      <c r="C88" s="77">
        <v>1</v>
      </c>
      <c r="D88" s="77"/>
      <c r="E88" s="77"/>
      <c r="F88" s="79"/>
      <c r="G88" s="80" t="s">
        <v>71</v>
      </c>
      <c r="H88" s="10">
        <v>55</v>
      </c>
      <c r="I88" s="65">
        <f t="shared" si="3"/>
        <v>0</v>
      </c>
      <c r="J88" s="106">
        <f t="shared" si="3"/>
        <v>0</v>
      </c>
      <c r="K88" s="66">
        <f t="shared" si="3"/>
        <v>0</v>
      </c>
      <c r="L88" s="66">
        <f t="shared" si="3"/>
        <v>0</v>
      </c>
      <c r="M88"/>
    </row>
    <row r="89" spans="1:17" ht="17.25" hidden="1" customHeight="1">
      <c r="A89" s="76">
        <v>2</v>
      </c>
      <c r="B89" s="77">
        <v>4</v>
      </c>
      <c r="C89" s="77">
        <v>1</v>
      </c>
      <c r="D89" s="77">
        <v>1</v>
      </c>
      <c r="E89" s="77"/>
      <c r="F89" s="79"/>
      <c r="G89" s="80" t="s">
        <v>71</v>
      </c>
      <c r="H89" s="10">
        <v>56</v>
      </c>
      <c r="I89" s="65">
        <f t="shared" si="3"/>
        <v>0</v>
      </c>
      <c r="J89" s="106">
        <f t="shared" si="3"/>
        <v>0</v>
      </c>
      <c r="K89" s="66">
        <f t="shared" si="3"/>
        <v>0</v>
      </c>
      <c r="L89" s="66">
        <f t="shared" si="3"/>
        <v>0</v>
      </c>
      <c r="M89"/>
    </row>
    <row r="90" spans="1:17" ht="18" hidden="1" customHeight="1">
      <c r="A90" s="76">
        <v>2</v>
      </c>
      <c r="B90" s="77">
        <v>4</v>
      </c>
      <c r="C90" s="77">
        <v>1</v>
      </c>
      <c r="D90" s="77">
        <v>1</v>
      </c>
      <c r="E90" s="77">
        <v>1</v>
      </c>
      <c r="F90" s="79"/>
      <c r="G90" s="80" t="s">
        <v>71</v>
      </c>
      <c r="H90" s="10">
        <v>57</v>
      </c>
      <c r="I90" s="65">
        <f>SUM(I91:I93)</f>
        <v>0</v>
      </c>
      <c r="J90" s="106">
        <f>SUM(J91:J93)</f>
        <v>0</v>
      </c>
      <c r="K90" s="66">
        <f>SUM(K91:K93)</f>
        <v>0</v>
      </c>
      <c r="L90" s="66">
        <f>SUM(L91:L93)</f>
        <v>0</v>
      </c>
      <c r="M90"/>
    </row>
    <row r="91" spans="1:17" ht="14.25" hidden="1" customHeight="1">
      <c r="A91" s="76">
        <v>2</v>
      </c>
      <c r="B91" s="77">
        <v>4</v>
      </c>
      <c r="C91" s="77">
        <v>1</v>
      </c>
      <c r="D91" s="77">
        <v>1</v>
      </c>
      <c r="E91" s="77">
        <v>1</v>
      </c>
      <c r="F91" s="79">
        <v>1</v>
      </c>
      <c r="G91" s="80" t="s">
        <v>72</v>
      </c>
      <c r="H91" s="10">
        <v>58</v>
      </c>
      <c r="I91" s="83">
        <v>0</v>
      </c>
      <c r="J91" s="83">
        <v>0</v>
      </c>
      <c r="K91" s="83">
        <v>0</v>
      </c>
      <c r="L91" s="83">
        <v>0</v>
      </c>
      <c r="M91"/>
    </row>
    <row r="92" spans="1:17" ht="13.5" hidden="1" customHeight="1">
      <c r="A92" s="76">
        <v>2</v>
      </c>
      <c r="B92" s="76">
        <v>4</v>
      </c>
      <c r="C92" s="76">
        <v>1</v>
      </c>
      <c r="D92" s="77">
        <v>1</v>
      </c>
      <c r="E92" s="77">
        <v>1</v>
      </c>
      <c r="F92" s="111">
        <v>2</v>
      </c>
      <c r="G92" s="78" t="s">
        <v>73</v>
      </c>
      <c r="H92" s="10">
        <v>59</v>
      </c>
      <c r="I92" s="83">
        <v>0</v>
      </c>
      <c r="J92" s="83">
        <v>0</v>
      </c>
      <c r="K92" s="83">
        <v>0</v>
      </c>
      <c r="L92" s="83">
        <v>0</v>
      </c>
      <c r="M92"/>
    </row>
    <row r="93" spans="1:17" hidden="1">
      <c r="A93" s="76">
        <v>2</v>
      </c>
      <c r="B93" s="77">
        <v>4</v>
      </c>
      <c r="C93" s="76">
        <v>1</v>
      </c>
      <c r="D93" s="77">
        <v>1</v>
      </c>
      <c r="E93" s="77">
        <v>1</v>
      </c>
      <c r="F93" s="111">
        <v>3</v>
      </c>
      <c r="G93" s="78" t="s">
        <v>74</v>
      </c>
      <c r="H93" s="10">
        <v>60</v>
      </c>
      <c r="I93" s="83">
        <v>0</v>
      </c>
      <c r="J93" s="83">
        <v>0</v>
      </c>
      <c r="K93" s="83">
        <v>0</v>
      </c>
      <c r="L93" s="83">
        <v>0</v>
      </c>
    </row>
    <row r="94" spans="1:17" hidden="1">
      <c r="A94" s="61">
        <v>2</v>
      </c>
      <c r="B94" s="62">
        <v>5</v>
      </c>
      <c r="C94" s="61"/>
      <c r="D94" s="62"/>
      <c r="E94" s="62"/>
      <c r="F94" s="112"/>
      <c r="G94" s="63" t="s">
        <v>75</v>
      </c>
      <c r="H94" s="10">
        <v>61</v>
      </c>
      <c r="I94" s="65">
        <f>SUM(I95+I100+I105)</f>
        <v>0</v>
      </c>
      <c r="J94" s="106">
        <f>SUM(J95+J100+J105)</f>
        <v>0</v>
      </c>
      <c r="K94" s="66">
        <f>SUM(K95+K100+K105)</f>
        <v>0</v>
      </c>
      <c r="L94" s="66">
        <f>SUM(L95+L100+L105)</f>
        <v>0</v>
      </c>
    </row>
    <row r="95" spans="1:17" hidden="1">
      <c r="A95" s="71">
        <v>2</v>
      </c>
      <c r="B95" s="69">
        <v>5</v>
      </c>
      <c r="C95" s="71">
        <v>1</v>
      </c>
      <c r="D95" s="69"/>
      <c r="E95" s="69"/>
      <c r="F95" s="113"/>
      <c r="G95" s="70" t="s">
        <v>76</v>
      </c>
      <c r="H95" s="10">
        <v>62</v>
      </c>
      <c r="I95" s="86">
        <f t="shared" ref="I95:L96" si="4">I96</f>
        <v>0</v>
      </c>
      <c r="J95" s="108">
        <f t="shared" si="4"/>
        <v>0</v>
      </c>
      <c r="K95" s="87">
        <f t="shared" si="4"/>
        <v>0</v>
      </c>
      <c r="L95" s="87">
        <f t="shared" si="4"/>
        <v>0</v>
      </c>
    </row>
    <row r="96" spans="1:17" hidden="1">
      <c r="A96" s="76">
        <v>2</v>
      </c>
      <c r="B96" s="77">
        <v>5</v>
      </c>
      <c r="C96" s="76">
        <v>1</v>
      </c>
      <c r="D96" s="77">
        <v>1</v>
      </c>
      <c r="E96" s="77"/>
      <c r="F96" s="111"/>
      <c r="G96" s="78" t="s">
        <v>76</v>
      </c>
      <c r="H96" s="10">
        <v>63</v>
      </c>
      <c r="I96" s="65">
        <f t="shared" si="4"/>
        <v>0</v>
      </c>
      <c r="J96" s="106">
        <f t="shared" si="4"/>
        <v>0</v>
      </c>
      <c r="K96" s="66">
        <f t="shared" si="4"/>
        <v>0</v>
      </c>
      <c r="L96" s="66">
        <f t="shared" si="4"/>
        <v>0</v>
      </c>
    </row>
    <row r="97" spans="1:13" hidden="1">
      <c r="A97" s="76">
        <v>2</v>
      </c>
      <c r="B97" s="77">
        <v>5</v>
      </c>
      <c r="C97" s="76">
        <v>1</v>
      </c>
      <c r="D97" s="77">
        <v>1</v>
      </c>
      <c r="E97" s="77">
        <v>1</v>
      </c>
      <c r="F97" s="111"/>
      <c r="G97" s="78" t="s">
        <v>76</v>
      </c>
      <c r="H97" s="10">
        <v>64</v>
      </c>
      <c r="I97" s="65">
        <f>SUM(I98:I99)</f>
        <v>0</v>
      </c>
      <c r="J97" s="106">
        <f>SUM(J98:J99)</f>
        <v>0</v>
      </c>
      <c r="K97" s="66">
        <f>SUM(K98:K99)</f>
        <v>0</v>
      </c>
      <c r="L97" s="66">
        <f>SUM(L98:L99)</f>
        <v>0</v>
      </c>
    </row>
    <row r="98" spans="1:13" ht="25.5" hidden="1" customHeight="1">
      <c r="A98" s="76">
        <v>2</v>
      </c>
      <c r="B98" s="77">
        <v>5</v>
      </c>
      <c r="C98" s="76">
        <v>1</v>
      </c>
      <c r="D98" s="77">
        <v>1</v>
      </c>
      <c r="E98" s="77">
        <v>1</v>
      </c>
      <c r="F98" s="111">
        <v>1</v>
      </c>
      <c r="G98" s="78" t="s">
        <v>77</v>
      </c>
      <c r="H98" s="10">
        <v>65</v>
      </c>
      <c r="I98" s="83">
        <v>0</v>
      </c>
      <c r="J98" s="83">
        <v>0</v>
      </c>
      <c r="K98" s="83">
        <v>0</v>
      </c>
      <c r="L98" s="83">
        <v>0</v>
      </c>
      <c r="M98"/>
    </row>
    <row r="99" spans="1:13" ht="15.75" hidden="1" customHeight="1">
      <c r="A99" s="76">
        <v>2</v>
      </c>
      <c r="B99" s="77">
        <v>5</v>
      </c>
      <c r="C99" s="76">
        <v>1</v>
      </c>
      <c r="D99" s="77">
        <v>1</v>
      </c>
      <c r="E99" s="77">
        <v>1</v>
      </c>
      <c r="F99" s="111">
        <v>2</v>
      </c>
      <c r="G99" s="78" t="s">
        <v>78</v>
      </c>
      <c r="H99" s="10">
        <v>66</v>
      </c>
      <c r="I99" s="83">
        <v>0</v>
      </c>
      <c r="J99" s="83">
        <v>0</v>
      </c>
      <c r="K99" s="83">
        <v>0</v>
      </c>
      <c r="L99" s="83">
        <v>0</v>
      </c>
      <c r="M99"/>
    </row>
    <row r="100" spans="1:13" ht="12" hidden="1" customHeight="1">
      <c r="A100" s="76">
        <v>2</v>
      </c>
      <c r="B100" s="77">
        <v>5</v>
      </c>
      <c r="C100" s="76">
        <v>2</v>
      </c>
      <c r="D100" s="77"/>
      <c r="E100" s="77"/>
      <c r="F100" s="111"/>
      <c r="G100" s="78" t="s">
        <v>79</v>
      </c>
      <c r="H100" s="10">
        <v>67</v>
      </c>
      <c r="I100" s="65">
        <f t="shared" ref="I100:L101" si="5">I101</f>
        <v>0</v>
      </c>
      <c r="J100" s="106">
        <f t="shared" si="5"/>
        <v>0</v>
      </c>
      <c r="K100" s="66">
        <f t="shared" si="5"/>
        <v>0</v>
      </c>
      <c r="L100" s="65">
        <f t="shared" si="5"/>
        <v>0</v>
      </c>
      <c r="M100"/>
    </row>
    <row r="101" spans="1:13" ht="15.75" hidden="1" customHeight="1">
      <c r="A101" s="80">
        <v>2</v>
      </c>
      <c r="B101" s="76">
        <v>5</v>
      </c>
      <c r="C101" s="77">
        <v>2</v>
      </c>
      <c r="D101" s="78">
        <v>1</v>
      </c>
      <c r="E101" s="76"/>
      <c r="F101" s="111"/>
      <c r="G101" s="78" t="s">
        <v>79</v>
      </c>
      <c r="H101" s="10">
        <v>68</v>
      </c>
      <c r="I101" s="65">
        <f t="shared" si="5"/>
        <v>0</v>
      </c>
      <c r="J101" s="106">
        <f t="shared" si="5"/>
        <v>0</v>
      </c>
      <c r="K101" s="66">
        <f t="shared" si="5"/>
        <v>0</v>
      </c>
      <c r="L101" s="65">
        <f t="shared" si="5"/>
        <v>0</v>
      </c>
      <c r="M101"/>
    </row>
    <row r="102" spans="1:13" ht="15" hidden="1" customHeight="1">
      <c r="A102" s="80">
        <v>2</v>
      </c>
      <c r="B102" s="76">
        <v>5</v>
      </c>
      <c r="C102" s="77">
        <v>2</v>
      </c>
      <c r="D102" s="78">
        <v>1</v>
      </c>
      <c r="E102" s="76">
        <v>1</v>
      </c>
      <c r="F102" s="111"/>
      <c r="G102" s="78" t="s">
        <v>79</v>
      </c>
      <c r="H102" s="10">
        <v>69</v>
      </c>
      <c r="I102" s="65">
        <f>SUM(I103:I104)</f>
        <v>0</v>
      </c>
      <c r="J102" s="106">
        <f>SUM(J103:J104)</f>
        <v>0</v>
      </c>
      <c r="K102" s="66">
        <f>SUM(K103:K104)</f>
        <v>0</v>
      </c>
      <c r="L102" s="65">
        <f>SUM(L103:L104)</f>
        <v>0</v>
      </c>
      <c r="M102"/>
    </row>
    <row r="103" spans="1:13" ht="25.5" hidden="1" customHeight="1">
      <c r="A103" s="80">
        <v>2</v>
      </c>
      <c r="B103" s="76">
        <v>5</v>
      </c>
      <c r="C103" s="77">
        <v>2</v>
      </c>
      <c r="D103" s="78">
        <v>1</v>
      </c>
      <c r="E103" s="76">
        <v>1</v>
      </c>
      <c r="F103" s="111">
        <v>1</v>
      </c>
      <c r="G103" s="78" t="s">
        <v>80</v>
      </c>
      <c r="H103" s="10">
        <v>70</v>
      </c>
      <c r="I103" s="83">
        <v>0</v>
      </c>
      <c r="J103" s="83">
        <v>0</v>
      </c>
      <c r="K103" s="83">
        <v>0</v>
      </c>
      <c r="L103" s="83">
        <v>0</v>
      </c>
      <c r="M103"/>
    </row>
    <row r="104" spans="1:13" ht="25.5" hidden="1" customHeight="1">
      <c r="A104" s="80">
        <v>2</v>
      </c>
      <c r="B104" s="76">
        <v>5</v>
      </c>
      <c r="C104" s="77">
        <v>2</v>
      </c>
      <c r="D104" s="78">
        <v>1</v>
      </c>
      <c r="E104" s="76">
        <v>1</v>
      </c>
      <c r="F104" s="111">
        <v>2</v>
      </c>
      <c r="G104" s="78" t="s">
        <v>81</v>
      </c>
      <c r="H104" s="10">
        <v>71</v>
      </c>
      <c r="I104" s="83">
        <v>0</v>
      </c>
      <c r="J104" s="83">
        <v>0</v>
      </c>
      <c r="K104" s="83">
        <v>0</v>
      </c>
      <c r="L104" s="83">
        <v>0</v>
      </c>
      <c r="M104"/>
    </row>
    <row r="105" spans="1:13" ht="28.5" hidden="1" customHeight="1">
      <c r="A105" s="80">
        <v>2</v>
      </c>
      <c r="B105" s="76">
        <v>5</v>
      </c>
      <c r="C105" s="77">
        <v>3</v>
      </c>
      <c r="D105" s="78"/>
      <c r="E105" s="76"/>
      <c r="F105" s="111"/>
      <c r="G105" s="78" t="s">
        <v>82</v>
      </c>
      <c r="H105" s="10">
        <v>72</v>
      </c>
      <c r="I105" s="65">
        <f>I106+I110</f>
        <v>0</v>
      </c>
      <c r="J105" s="65">
        <f>J106+J110</f>
        <v>0</v>
      </c>
      <c r="K105" s="65">
        <f>K106+K110</f>
        <v>0</v>
      </c>
      <c r="L105" s="65">
        <f>L106+L110</f>
        <v>0</v>
      </c>
      <c r="M105"/>
    </row>
    <row r="106" spans="1:13" ht="27" hidden="1" customHeight="1">
      <c r="A106" s="80">
        <v>2</v>
      </c>
      <c r="B106" s="76">
        <v>5</v>
      </c>
      <c r="C106" s="77">
        <v>3</v>
      </c>
      <c r="D106" s="78">
        <v>1</v>
      </c>
      <c r="E106" s="76"/>
      <c r="F106" s="111"/>
      <c r="G106" s="78" t="s">
        <v>83</v>
      </c>
      <c r="H106" s="10">
        <v>73</v>
      </c>
      <c r="I106" s="65">
        <f>I107</f>
        <v>0</v>
      </c>
      <c r="J106" s="106">
        <f>J107</f>
        <v>0</v>
      </c>
      <c r="K106" s="66">
        <f>K107</f>
        <v>0</v>
      </c>
      <c r="L106" s="65">
        <f>L107</f>
        <v>0</v>
      </c>
      <c r="M106"/>
    </row>
    <row r="107" spans="1:13" ht="30" hidden="1" customHeight="1">
      <c r="A107" s="88">
        <v>2</v>
      </c>
      <c r="B107" s="89">
        <v>5</v>
      </c>
      <c r="C107" s="90">
        <v>3</v>
      </c>
      <c r="D107" s="91">
        <v>1</v>
      </c>
      <c r="E107" s="89">
        <v>1</v>
      </c>
      <c r="F107" s="114"/>
      <c r="G107" s="91" t="s">
        <v>83</v>
      </c>
      <c r="H107" s="10">
        <v>74</v>
      </c>
      <c r="I107" s="75">
        <f>SUM(I108:I109)</f>
        <v>0</v>
      </c>
      <c r="J107" s="109">
        <f>SUM(J108:J109)</f>
        <v>0</v>
      </c>
      <c r="K107" s="74">
        <f>SUM(K108:K109)</f>
        <v>0</v>
      </c>
      <c r="L107" s="75">
        <f>SUM(L108:L109)</f>
        <v>0</v>
      </c>
      <c r="M107"/>
    </row>
    <row r="108" spans="1:13" ht="26.25" hidden="1" customHeight="1">
      <c r="A108" s="80">
        <v>2</v>
      </c>
      <c r="B108" s="76">
        <v>5</v>
      </c>
      <c r="C108" s="77">
        <v>3</v>
      </c>
      <c r="D108" s="78">
        <v>1</v>
      </c>
      <c r="E108" s="76">
        <v>1</v>
      </c>
      <c r="F108" s="111">
        <v>1</v>
      </c>
      <c r="G108" s="78" t="s">
        <v>83</v>
      </c>
      <c r="H108" s="10">
        <v>75</v>
      </c>
      <c r="I108" s="83">
        <v>0</v>
      </c>
      <c r="J108" s="83">
        <v>0</v>
      </c>
      <c r="K108" s="83">
        <v>0</v>
      </c>
      <c r="L108" s="83">
        <v>0</v>
      </c>
      <c r="M108"/>
    </row>
    <row r="109" spans="1:13" ht="26.25" hidden="1" customHeight="1">
      <c r="A109" s="88">
        <v>2</v>
      </c>
      <c r="B109" s="89">
        <v>5</v>
      </c>
      <c r="C109" s="90">
        <v>3</v>
      </c>
      <c r="D109" s="91">
        <v>1</v>
      </c>
      <c r="E109" s="89">
        <v>1</v>
      </c>
      <c r="F109" s="114">
        <v>2</v>
      </c>
      <c r="G109" s="91" t="s">
        <v>84</v>
      </c>
      <c r="H109" s="10">
        <v>76</v>
      </c>
      <c r="I109" s="83">
        <v>0</v>
      </c>
      <c r="J109" s="83">
        <v>0</v>
      </c>
      <c r="K109" s="83">
        <v>0</v>
      </c>
      <c r="L109" s="83">
        <v>0</v>
      </c>
      <c r="M109"/>
    </row>
    <row r="110" spans="1:13" ht="27.75" hidden="1" customHeight="1">
      <c r="A110" s="88">
        <v>2</v>
      </c>
      <c r="B110" s="89">
        <v>5</v>
      </c>
      <c r="C110" s="90">
        <v>3</v>
      </c>
      <c r="D110" s="91">
        <v>2</v>
      </c>
      <c r="E110" s="89"/>
      <c r="F110" s="114"/>
      <c r="G110" s="91" t="s">
        <v>85</v>
      </c>
      <c r="H110" s="10">
        <v>77</v>
      </c>
      <c r="I110" s="75">
        <f>I111</f>
        <v>0</v>
      </c>
      <c r="J110" s="75">
        <f>J111</f>
        <v>0</v>
      </c>
      <c r="K110" s="75">
        <f>K111</f>
        <v>0</v>
      </c>
      <c r="L110" s="75">
        <f>L111</f>
        <v>0</v>
      </c>
      <c r="M110"/>
    </row>
    <row r="111" spans="1:13" ht="25.5" hidden="1" customHeight="1">
      <c r="A111" s="88">
        <v>2</v>
      </c>
      <c r="B111" s="89">
        <v>5</v>
      </c>
      <c r="C111" s="90">
        <v>3</v>
      </c>
      <c r="D111" s="91">
        <v>2</v>
      </c>
      <c r="E111" s="89">
        <v>1</v>
      </c>
      <c r="F111" s="114"/>
      <c r="G111" s="91" t="s">
        <v>85</v>
      </c>
      <c r="H111" s="10">
        <v>78</v>
      </c>
      <c r="I111" s="75">
        <f>SUM(I112:I113)</f>
        <v>0</v>
      </c>
      <c r="J111" s="75">
        <f>SUM(J112:J113)</f>
        <v>0</v>
      </c>
      <c r="K111" s="75">
        <f>SUM(K112:K113)</f>
        <v>0</v>
      </c>
      <c r="L111" s="75">
        <f>SUM(L112:L113)</f>
        <v>0</v>
      </c>
      <c r="M111"/>
    </row>
    <row r="112" spans="1:13" ht="30" hidden="1" customHeight="1">
      <c r="A112" s="88">
        <v>2</v>
      </c>
      <c r="B112" s="89">
        <v>5</v>
      </c>
      <c r="C112" s="90">
        <v>3</v>
      </c>
      <c r="D112" s="91">
        <v>2</v>
      </c>
      <c r="E112" s="89">
        <v>1</v>
      </c>
      <c r="F112" s="114">
        <v>1</v>
      </c>
      <c r="G112" s="91" t="s">
        <v>85</v>
      </c>
      <c r="H112" s="10">
        <v>79</v>
      </c>
      <c r="I112" s="83">
        <v>0</v>
      </c>
      <c r="J112" s="83">
        <v>0</v>
      </c>
      <c r="K112" s="83">
        <v>0</v>
      </c>
      <c r="L112" s="83">
        <v>0</v>
      </c>
      <c r="M112"/>
    </row>
    <row r="113" spans="1:13" ht="18" hidden="1" customHeight="1">
      <c r="A113" s="88">
        <v>2</v>
      </c>
      <c r="B113" s="89">
        <v>5</v>
      </c>
      <c r="C113" s="90">
        <v>3</v>
      </c>
      <c r="D113" s="91">
        <v>2</v>
      </c>
      <c r="E113" s="89">
        <v>1</v>
      </c>
      <c r="F113" s="114">
        <v>2</v>
      </c>
      <c r="G113" s="91" t="s">
        <v>86</v>
      </c>
      <c r="H113" s="10">
        <v>80</v>
      </c>
      <c r="I113" s="83">
        <v>0</v>
      </c>
      <c r="J113" s="83">
        <v>0</v>
      </c>
      <c r="K113" s="83">
        <v>0</v>
      </c>
      <c r="L113" s="83">
        <v>0</v>
      </c>
      <c r="M113"/>
    </row>
    <row r="114" spans="1:13" ht="16.5" hidden="1" customHeight="1">
      <c r="A114" s="110">
        <v>2</v>
      </c>
      <c r="B114" s="61">
        <v>6</v>
      </c>
      <c r="C114" s="62"/>
      <c r="D114" s="63"/>
      <c r="E114" s="61"/>
      <c r="F114" s="112"/>
      <c r="G114" s="115" t="s">
        <v>87</v>
      </c>
      <c r="H114" s="10">
        <v>81</v>
      </c>
      <c r="I114" s="65">
        <f>SUM(I115+I120+I124+I128+I132+I136)</f>
        <v>0</v>
      </c>
      <c r="J114" s="65">
        <f>SUM(J115+J120+J124+J128+J132+J136)</f>
        <v>0</v>
      </c>
      <c r="K114" s="65">
        <f>SUM(K115+K120+K124+K128+K132+K136)</f>
        <v>0</v>
      </c>
      <c r="L114" s="65">
        <f>SUM(L115+L120+L124+L128+L132+L136)</f>
        <v>0</v>
      </c>
      <c r="M114"/>
    </row>
    <row r="115" spans="1:13" ht="14.25" hidden="1" customHeight="1">
      <c r="A115" s="88">
        <v>2</v>
      </c>
      <c r="B115" s="89">
        <v>6</v>
      </c>
      <c r="C115" s="90">
        <v>1</v>
      </c>
      <c r="D115" s="91"/>
      <c r="E115" s="89"/>
      <c r="F115" s="114"/>
      <c r="G115" s="91" t="s">
        <v>88</v>
      </c>
      <c r="H115" s="10">
        <v>82</v>
      </c>
      <c r="I115" s="75">
        <f t="shared" ref="I115:L116" si="6">I116</f>
        <v>0</v>
      </c>
      <c r="J115" s="109">
        <f t="shared" si="6"/>
        <v>0</v>
      </c>
      <c r="K115" s="74">
        <f t="shared" si="6"/>
        <v>0</v>
      </c>
      <c r="L115" s="75">
        <f t="shared" si="6"/>
        <v>0</v>
      </c>
      <c r="M115"/>
    </row>
    <row r="116" spans="1:13" ht="14.25" hidden="1" customHeight="1">
      <c r="A116" s="80">
        <v>2</v>
      </c>
      <c r="B116" s="76">
        <v>6</v>
      </c>
      <c r="C116" s="77">
        <v>1</v>
      </c>
      <c r="D116" s="78">
        <v>1</v>
      </c>
      <c r="E116" s="76"/>
      <c r="F116" s="111"/>
      <c r="G116" s="78" t="s">
        <v>88</v>
      </c>
      <c r="H116" s="10">
        <v>83</v>
      </c>
      <c r="I116" s="65">
        <f t="shared" si="6"/>
        <v>0</v>
      </c>
      <c r="J116" s="106">
        <f t="shared" si="6"/>
        <v>0</v>
      </c>
      <c r="K116" s="66">
        <f t="shared" si="6"/>
        <v>0</v>
      </c>
      <c r="L116" s="65">
        <f t="shared" si="6"/>
        <v>0</v>
      </c>
      <c r="M116"/>
    </row>
    <row r="117" spans="1:13" hidden="1">
      <c r="A117" s="80">
        <v>2</v>
      </c>
      <c r="B117" s="76">
        <v>6</v>
      </c>
      <c r="C117" s="77">
        <v>1</v>
      </c>
      <c r="D117" s="78">
        <v>1</v>
      </c>
      <c r="E117" s="76">
        <v>1</v>
      </c>
      <c r="F117" s="111"/>
      <c r="G117" s="78" t="s">
        <v>88</v>
      </c>
      <c r="H117" s="10">
        <v>84</v>
      </c>
      <c r="I117" s="65">
        <f>SUM(I118:I119)</f>
        <v>0</v>
      </c>
      <c r="J117" s="106">
        <f>SUM(J118:J119)</f>
        <v>0</v>
      </c>
      <c r="K117" s="66">
        <f>SUM(K118:K119)</f>
        <v>0</v>
      </c>
      <c r="L117" s="65">
        <f>SUM(L118:L119)</f>
        <v>0</v>
      </c>
    </row>
    <row r="118" spans="1:13" ht="13.5" hidden="1" customHeight="1">
      <c r="A118" s="80">
        <v>2</v>
      </c>
      <c r="B118" s="76">
        <v>6</v>
      </c>
      <c r="C118" s="77">
        <v>1</v>
      </c>
      <c r="D118" s="78">
        <v>1</v>
      </c>
      <c r="E118" s="76">
        <v>1</v>
      </c>
      <c r="F118" s="111">
        <v>1</v>
      </c>
      <c r="G118" s="78" t="s">
        <v>89</v>
      </c>
      <c r="H118" s="10">
        <v>85</v>
      </c>
      <c r="I118" s="83">
        <v>0</v>
      </c>
      <c r="J118" s="83">
        <v>0</v>
      </c>
      <c r="K118" s="83">
        <v>0</v>
      </c>
      <c r="L118" s="83">
        <v>0</v>
      </c>
      <c r="M118"/>
    </row>
    <row r="119" spans="1:13" hidden="1">
      <c r="A119" s="96">
        <v>2</v>
      </c>
      <c r="B119" s="71">
        <v>6</v>
      </c>
      <c r="C119" s="69">
        <v>1</v>
      </c>
      <c r="D119" s="70">
        <v>1</v>
      </c>
      <c r="E119" s="71">
        <v>1</v>
      </c>
      <c r="F119" s="113">
        <v>2</v>
      </c>
      <c r="G119" s="70" t="s">
        <v>90</v>
      </c>
      <c r="H119" s="10">
        <v>86</v>
      </c>
      <c r="I119" s="81">
        <v>0</v>
      </c>
      <c r="J119" s="81">
        <v>0</v>
      </c>
      <c r="K119" s="81">
        <v>0</v>
      </c>
      <c r="L119" s="81">
        <v>0</v>
      </c>
    </row>
    <row r="120" spans="1:13" ht="25.5" hidden="1" customHeight="1">
      <c r="A120" s="80">
        <v>2</v>
      </c>
      <c r="B120" s="76">
        <v>6</v>
      </c>
      <c r="C120" s="77">
        <v>2</v>
      </c>
      <c r="D120" s="78"/>
      <c r="E120" s="76"/>
      <c r="F120" s="111"/>
      <c r="G120" s="78" t="s">
        <v>91</v>
      </c>
      <c r="H120" s="10">
        <v>87</v>
      </c>
      <c r="I120" s="65">
        <f t="shared" ref="I120:L122" si="7">I121</f>
        <v>0</v>
      </c>
      <c r="J120" s="106">
        <f t="shared" si="7"/>
        <v>0</v>
      </c>
      <c r="K120" s="66">
        <f t="shared" si="7"/>
        <v>0</v>
      </c>
      <c r="L120" s="65">
        <f t="shared" si="7"/>
        <v>0</v>
      </c>
      <c r="M120"/>
    </row>
    <row r="121" spans="1:13" ht="14.25" hidden="1" customHeight="1">
      <c r="A121" s="80">
        <v>2</v>
      </c>
      <c r="B121" s="76">
        <v>6</v>
      </c>
      <c r="C121" s="77">
        <v>2</v>
      </c>
      <c r="D121" s="78">
        <v>1</v>
      </c>
      <c r="E121" s="76"/>
      <c r="F121" s="111"/>
      <c r="G121" s="78" t="s">
        <v>91</v>
      </c>
      <c r="H121" s="10">
        <v>88</v>
      </c>
      <c r="I121" s="65">
        <f t="shared" si="7"/>
        <v>0</v>
      </c>
      <c r="J121" s="106">
        <f t="shared" si="7"/>
        <v>0</v>
      </c>
      <c r="K121" s="66">
        <f t="shared" si="7"/>
        <v>0</v>
      </c>
      <c r="L121" s="65">
        <f t="shared" si="7"/>
        <v>0</v>
      </c>
      <c r="M121"/>
    </row>
    <row r="122" spans="1:13" ht="14.25" hidden="1" customHeight="1">
      <c r="A122" s="80">
        <v>2</v>
      </c>
      <c r="B122" s="76">
        <v>6</v>
      </c>
      <c r="C122" s="77">
        <v>2</v>
      </c>
      <c r="D122" s="78">
        <v>1</v>
      </c>
      <c r="E122" s="76">
        <v>1</v>
      </c>
      <c r="F122" s="111"/>
      <c r="G122" s="78" t="s">
        <v>91</v>
      </c>
      <c r="H122" s="10">
        <v>89</v>
      </c>
      <c r="I122" s="116">
        <f t="shared" si="7"/>
        <v>0</v>
      </c>
      <c r="J122" s="117">
        <f t="shared" si="7"/>
        <v>0</v>
      </c>
      <c r="K122" s="118">
        <f t="shared" si="7"/>
        <v>0</v>
      </c>
      <c r="L122" s="116">
        <f t="shared" si="7"/>
        <v>0</v>
      </c>
      <c r="M122"/>
    </row>
    <row r="123" spans="1:13" ht="25.5" hidden="1" customHeight="1">
      <c r="A123" s="80">
        <v>2</v>
      </c>
      <c r="B123" s="76">
        <v>6</v>
      </c>
      <c r="C123" s="77">
        <v>2</v>
      </c>
      <c r="D123" s="78">
        <v>1</v>
      </c>
      <c r="E123" s="76">
        <v>1</v>
      </c>
      <c r="F123" s="111">
        <v>1</v>
      </c>
      <c r="G123" s="78" t="s">
        <v>91</v>
      </c>
      <c r="H123" s="10">
        <v>90</v>
      </c>
      <c r="I123" s="83">
        <v>0</v>
      </c>
      <c r="J123" s="83">
        <v>0</v>
      </c>
      <c r="K123" s="83">
        <v>0</v>
      </c>
      <c r="L123" s="83">
        <v>0</v>
      </c>
      <c r="M123"/>
    </row>
    <row r="124" spans="1:13" ht="26.25" hidden="1" customHeight="1">
      <c r="A124" s="96">
        <v>2</v>
      </c>
      <c r="B124" s="71">
        <v>6</v>
      </c>
      <c r="C124" s="69">
        <v>3</v>
      </c>
      <c r="D124" s="70"/>
      <c r="E124" s="71"/>
      <c r="F124" s="113"/>
      <c r="G124" s="70" t="s">
        <v>92</v>
      </c>
      <c r="H124" s="10">
        <v>91</v>
      </c>
      <c r="I124" s="86">
        <f t="shared" ref="I124:L126" si="8">I125</f>
        <v>0</v>
      </c>
      <c r="J124" s="108">
        <f t="shared" si="8"/>
        <v>0</v>
      </c>
      <c r="K124" s="87">
        <f t="shared" si="8"/>
        <v>0</v>
      </c>
      <c r="L124" s="86">
        <f t="shared" si="8"/>
        <v>0</v>
      </c>
      <c r="M124"/>
    </row>
    <row r="125" spans="1:13" ht="25.5" hidden="1" customHeight="1">
      <c r="A125" s="80">
        <v>2</v>
      </c>
      <c r="B125" s="76">
        <v>6</v>
      </c>
      <c r="C125" s="77">
        <v>3</v>
      </c>
      <c r="D125" s="78">
        <v>1</v>
      </c>
      <c r="E125" s="76"/>
      <c r="F125" s="111"/>
      <c r="G125" s="78" t="s">
        <v>92</v>
      </c>
      <c r="H125" s="10">
        <v>92</v>
      </c>
      <c r="I125" s="65">
        <f t="shared" si="8"/>
        <v>0</v>
      </c>
      <c r="J125" s="106">
        <f t="shared" si="8"/>
        <v>0</v>
      </c>
      <c r="K125" s="66">
        <f t="shared" si="8"/>
        <v>0</v>
      </c>
      <c r="L125" s="65">
        <f t="shared" si="8"/>
        <v>0</v>
      </c>
      <c r="M125"/>
    </row>
    <row r="126" spans="1:13" ht="26.25" hidden="1" customHeight="1">
      <c r="A126" s="80">
        <v>2</v>
      </c>
      <c r="B126" s="76">
        <v>6</v>
      </c>
      <c r="C126" s="77">
        <v>3</v>
      </c>
      <c r="D126" s="78">
        <v>1</v>
      </c>
      <c r="E126" s="76">
        <v>1</v>
      </c>
      <c r="F126" s="111"/>
      <c r="G126" s="78" t="s">
        <v>92</v>
      </c>
      <c r="H126" s="10">
        <v>93</v>
      </c>
      <c r="I126" s="65">
        <f t="shared" si="8"/>
        <v>0</v>
      </c>
      <c r="J126" s="106">
        <f t="shared" si="8"/>
        <v>0</v>
      </c>
      <c r="K126" s="66">
        <f t="shared" si="8"/>
        <v>0</v>
      </c>
      <c r="L126" s="65">
        <f t="shared" si="8"/>
        <v>0</v>
      </c>
      <c r="M126"/>
    </row>
    <row r="127" spans="1:13" ht="27" hidden="1" customHeight="1">
      <c r="A127" s="80">
        <v>2</v>
      </c>
      <c r="B127" s="76">
        <v>6</v>
      </c>
      <c r="C127" s="77">
        <v>3</v>
      </c>
      <c r="D127" s="78">
        <v>1</v>
      </c>
      <c r="E127" s="76">
        <v>1</v>
      </c>
      <c r="F127" s="111">
        <v>1</v>
      </c>
      <c r="G127" s="78" t="s">
        <v>92</v>
      </c>
      <c r="H127" s="10">
        <v>94</v>
      </c>
      <c r="I127" s="83">
        <v>0</v>
      </c>
      <c r="J127" s="83">
        <v>0</v>
      </c>
      <c r="K127" s="83">
        <v>0</v>
      </c>
      <c r="L127" s="83">
        <v>0</v>
      </c>
      <c r="M127"/>
    </row>
    <row r="128" spans="1:13" ht="25.5" hidden="1" customHeight="1">
      <c r="A128" s="96">
        <v>2</v>
      </c>
      <c r="B128" s="71">
        <v>6</v>
      </c>
      <c r="C128" s="69">
        <v>4</v>
      </c>
      <c r="D128" s="70"/>
      <c r="E128" s="71"/>
      <c r="F128" s="113"/>
      <c r="G128" s="70" t="s">
        <v>93</v>
      </c>
      <c r="H128" s="10">
        <v>95</v>
      </c>
      <c r="I128" s="86">
        <f t="shared" ref="I128:L130" si="9">I129</f>
        <v>0</v>
      </c>
      <c r="J128" s="108">
        <f t="shared" si="9"/>
        <v>0</v>
      </c>
      <c r="K128" s="87">
        <f t="shared" si="9"/>
        <v>0</v>
      </c>
      <c r="L128" s="86">
        <f t="shared" si="9"/>
        <v>0</v>
      </c>
      <c r="M128"/>
    </row>
    <row r="129" spans="1:13" ht="27" hidden="1" customHeight="1">
      <c r="A129" s="80">
        <v>2</v>
      </c>
      <c r="B129" s="76">
        <v>6</v>
      </c>
      <c r="C129" s="77">
        <v>4</v>
      </c>
      <c r="D129" s="78">
        <v>1</v>
      </c>
      <c r="E129" s="76"/>
      <c r="F129" s="111"/>
      <c r="G129" s="78" t="s">
        <v>93</v>
      </c>
      <c r="H129" s="10">
        <v>96</v>
      </c>
      <c r="I129" s="65">
        <f t="shared" si="9"/>
        <v>0</v>
      </c>
      <c r="J129" s="106">
        <f t="shared" si="9"/>
        <v>0</v>
      </c>
      <c r="K129" s="66">
        <f t="shared" si="9"/>
        <v>0</v>
      </c>
      <c r="L129" s="65">
        <f t="shared" si="9"/>
        <v>0</v>
      </c>
      <c r="M129"/>
    </row>
    <row r="130" spans="1:13" ht="27" hidden="1" customHeight="1">
      <c r="A130" s="80">
        <v>2</v>
      </c>
      <c r="B130" s="76">
        <v>6</v>
      </c>
      <c r="C130" s="77">
        <v>4</v>
      </c>
      <c r="D130" s="78">
        <v>1</v>
      </c>
      <c r="E130" s="76">
        <v>1</v>
      </c>
      <c r="F130" s="111"/>
      <c r="G130" s="78" t="s">
        <v>93</v>
      </c>
      <c r="H130" s="10">
        <v>97</v>
      </c>
      <c r="I130" s="65">
        <f t="shared" si="9"/>
        <v>0</v>
      </c>
      <c r="J130" s="106">
        <f t="shared" si="9"/>
        <v>0</v>
      </c>
      <c r="K130" s="66">
        <f t="shared" si="9"/>
        <v>0</v>
      </c>
      <c r="L130" s="65">
        <f t="shared" si="9"/>
        <v>0</v>
      </c>
      <c r="M130"/>
    </row>
    <row r="131" spans="1:13" ht="27.75" hidden="1" customHeight="1">
      <c r="A131" s="80">
        <v>2</v>
      </c>
      <c r="B131" s="76">
        <v>6</v>
      </c>
      <c r="C131" s="77">
        <v>4</v>
      </c>
      <c r="D131" s="78">
        <v>1</v>
      </c>
      <c r="E131" s="76">
        <v>1</v>
      </c>
      <c r="F131" s="111">
        <v>1</v>
      </c>
      <c r="G131" s="78" t="s">
        <v>93</v>
      </c>
      <c r="H131" s="10">
        <v>98</v>
      </c>
      <c r="I131" s="83">
        <v>0</v>
      </c>
      <c r="J131" s="83">
        <v>0</v>
      </c>
      <c r="K131" s="83">
        <v>0</v>
      </c>
      <c r="L131" s="83">
        <v>0</v>
      </c>
      <c r="M131"/>
    </row>
    <row r="132" spans="1:13" ht="27" hidden="1" customHeight="1">
      <c r="A132" s="88">
        <v>2</v>
      </c>
      <c r="B132" s="97">
        <v>6</v>
      </c>
      <c r="C132" s="98">
        <v>5</v>
      </c>
      <c r="D132" s="100"/>
      <c r="E132" s="97"/>
      <c r="F132" s="119"/>
      <c r="G132" s="100" t="s">
        <v>94</v>
      </c>
      <c r="H132" s="10">
        <v>99</v>
      </c>
      <c r="I132" s="93">
        <f t="shared" ref="I132:L134" si="10">I133</f>
        <v>0</v>
      </c>
      <c r="J132" s="120">
        <f t="shared" si="10"/>
        <v>0</v>
      </c>
      <c r="K132" s="94">
        <f t="shared" si="10"/>
        <v>0</v>
      </c>
      <c r="L132" s="93">
        <f t="shared" si="10"/>
        <v>0</v>
      </c>
      <c r="M132"/>
    </row>
    <row r="133" spans="1:13" ht="29.25" hidden="1" customHeight="1">
      <c r="A133" s="80">
        <v>2</v>
      </c>
      <c r="B133" s="76">
        <v>6</v>
      </c>
      <c r="C133" s="77">
        <v>5</v>
      </c>
      <c r="D133" s="78">
        <v>1</v>
      </c>
      <c r="E133" s="76"/>
      <c r="F133" s="111"/>
      <c r="G133" s="100" t="s">
        <v>94</v>
      </c>
      <c r="H133" s="10">
        <v>100</v>
      </c>
      <c r="I133" s="65">
        <f t="shared" si="10"/>
        <v>0</v>
      </c>
      <c r="J133" s="106">
        <f t="shared" si="10"/>
        <v>0</v>
      </c>
      <c r="K133" s="66">
        <f t="shared" si="10"/>
        <v>0</v>
      </c>
      <c r="L133" s="65">
        <f t="shared" si="10"/>
        <v>0</v>
      </c>
      <c r="M133"/>
    </row>
    <row r="134" spans="1:13" ht="25.5" hidden="1" customHeight="1">
      <c r="A134" s="80">
        <v>2</v>
      </c>
      <c r="B134" s="76">
        <v>6</v>
      </c>
      <c r="C134" s="77">
        <v>5</v>
      </c>
      <c r="D134" s="78">
        <v>1</v>
      </c>
      <c r="E134" s="76">
        <v>1</v>
      </c>
      <c r="F134" s="111"/>
      <c r="G134" s="100" t="s">
        <v>94</v>
      </c>
      <c r="H134" s="10">
        <v>101</v>
      </c>
      <c r="I134" s="65">
        <f t="shared" si="10"/>
        <v>0</v>
      </c>
      <c r="J134" s="106">
        <f t="shared" si="10"/>
        <v>0</v>
      </c>
      <c r="K134" s="66">
        <f t="shared" si="10"/>
        <v>0</v>
      </c>
      <c r="L134" s="65">
        <f t="shared" si="10"/>
        <v>0</v>
      </c>
      <c r="M134"/>
    </row>
    <row r="135" spans="1:13" ht="27.75" hidden="1" customHeight="1">
      <c r="A135" s="76">
        <v>2</v>
      </c>
      <c r="B135" s="77">
        <v>6</v>
      </c>
      <c r="C135" s="76">
        <v>5</v>
      </c>
      <c r="D135" s="76">
        <v>1</v>
      </c>
      <c r="E135" s="78">
        <v>1</v>
      </c>
      <c r="F135" s="111">
        <v>1</v>
      </c>
      <c r="G135" s="76" t="s">
        <v>95</v>
      </c>
      <c r="H135" s="10">
        <v>102</v>
      </c>
      <c r="I135" s="83">
        <v>0</v>
      </c>
      <c r="J135" s="83">
        <v>0</v>
      </c>
      <c r="K135" s="83">
        <v>0</v>
      </c>
      <c r="L135" s="83">
        <v>0</v>
      </c>
      <c r="M135"/>
    </row>
    <row r="136" spans="1:13" ht="27.75" hidden="1" customHeight="1">
      <c r="A136" s="80">
        <v>2</v>
      </c>
      <c r="B136" s="77">
        <v>6</v>
      </c>
      <c r="C136" s="76">
        <v>6</v>
      </c>
      <c r="D136" s="77"/>
      <c r="E136" s="78"/>
      <c r="F136" s="79"/>
      <c r="G136" s="16" t="s">
        <v>96</v>
      </c>
      <c r="H136" s="10">
        <v>103</v>
      </c>
      <c r="I136" s="66">
        <f t="shared" ref="I136:L138" si="11">I137</f>
        <v>0</v>
      </c>
      <c r="J136" s="65">
        <f t="shared" si="11"/>
        <v>0</v>
      </c>
      <c r="K136" s="65">
        <f t="shared" si="11"/>
        <v>0</v>
      </c>
      <c r="L136" s="65">
        <f t="shared" si="11"/>
        <v>0</v>
      </c>
      <c r="M136"/>
    </row>
    <row r="137" spans="1:13" ht="27.75" hidden="1" customHeight="1">
      <c r="A137" s="80">
        <v>2</v>
      </c>
      <c r="B137" s="77">
        <v>6</v>
      </c>
      <c r="C137" s="76">
        <v>6</v>
      </c>
      <c r="D137" s="77">
        <v>1</v>
      </c>
      <c r="E137" s="78"/>
      <c r="F137" s="79"/>
      <c r="G137" s="16" t="s">
        <v>96</v>
      </c>
      <c r="H137" s="10">
        <v>104</v>
      </c>
      <c r="I137" s="65">
        <f t="shared" si="11"/>
        <v>0</v>
      </c>
      <c r="J137" s="65">
        <f t="shared" si="11"/>
        <v>0</v>
      </c>
      <c r="K137" s="65">
        <f t="shared" si="11"/>
        <v>0</v>
      </c>
      <c r="L137" s="65">
        <f t="shared" si="11"/>
        <v>0</v>
      </c>
      <c r="M137"/>
    </row>
    <row r="138" spans="1:13" ht="27.75" hidden="1" customHeight="1">
      <c r="A138" s="80">
        <v>2</v>
      </c>
      <c r="B138" s="77">
        <v>6</v>
      </c>
      <c r="C138" s="76">
        <v>6</v>
      </c>
      <c r="D138" s="77">
        <v>1</v>
      </c>
      <c r="E138" s="78">
        <v>1</v>
      </c>
      <c r="F138" s="79"/>
      <c r="G138" s="16" t="s">
        <v>96</v>
      </c>
      <c r="H138" s="10">
        <v>105</v>
      </c>
      <c r="I138" s="65">
        <f t="shared" si="11"/>
        <v>0</v>
      </c>
      <c r="J138" s="65">
        <f t="shared" si="11"/>
        <v>0</v>
      </c>
      <c r="K138" s="65">
        <f t="shared" si="11"/>
        <v>0</v>
      </c>
      <c r="L138" s="65">
        <f t="shared" si="11"/>
        <v>0</v>
      </c>
      <c r="M138"/>
    </row>
    <row r="139" spans="1:13" ht="27.75" hidden="1" customHeight="1">
      <c r="A139" s="80">
        <v>2</v>
      </c>
      <c r="B139" s="77">
        <v>6</v>
      </c>
      <c r="C139" s="76">
        <v>6</v>
      </c>
      <c r="D139" s="77">
        <v>1</v>
      </c>
      <c r="E139" s="78">
        <v>1</v>
      </c>
      <c r="F139" s="79">
        <v>1</v>
      </c>
      <c r="G139" s="17" t="s">
        <v>96</v>
      </c>
      <c r="H139" s="10">
        <v>106</v>
      </c>
      <c r="I139" s="83">
        <v>0</v>
      </c>
      <c r="J139" s="121">
        <v>0</v>
      </c>
      <c r="K139" s="83">
        <v>0</v>
      </c>
      <c r="L139" s="83">
        <v>0</v>
      </c>
      <c r="M139"/>
    </row>
    <row r="140" spans="1:13" ht="28.5" hidden="1" customHeight="1">
      <c r="A140" s="110">
        <v>2</v>
      </c>
      <c r="B140" s="61">
        <v>7</v>
      </c>
      <c r="C140" s="61"/>
      <c r="D140" s="62"/>
      <c r="E140" s="62"/>
      <c r="F140" s="64"/>
      <c r="G140" s="63" t="s">
        <v>97</v>
      </c>
      <c r="H140" s="10">
        <v>107</v>
      </c>
      <c r="I140" s="66">
        <f>SUM(I141+I146+I154)</f>
        <v>0</v>
      </c>
      <c r="J140" s="106">
        <f>SUM(J141+J146+J154)</f>
        <v>0</v>
      </c>
      <c r="K140" s="66">
        <f>SUM(K141+K146+K154)</f>
        <v>0</v>
      </c>
      <c r="L140" s="65">
        <f>SUM(L141+L146+L154)</f>
        <v>0</v>
      </c>
      <c r="M140"/>
    </row>
    <row r="141" spans="1:13" hidden="1">
      <c r="A141" s="80">
        <v>2</v>
      </c>
      <c r="B141" s="76">
        <v>7</v>
      </c>
      <c r="C141" s="76">
        <v>1</v>
      </c>
      <c r="D141" s="77"/>
      <c r="E141" s="77"/>
      <c r="F141" s="79"/>
      <c r="G141" s="78" t="s">
        <v>98</v>
      </c>
      <c r="H141" s="10">
        <v>108</v>
      </c>
      <c r="I141" s="66">
        <f t="shared" ref="I141:L142" si="12">I142</f>
        <v>0</v>
      </c>
      <c r="J141" s="106">
        <f t="shared" si="12"/>
        <v>0</v>
      </c>
      <c r="K141" s="66">
        <f t="shared" si="12"/>
        <v>0</v>
      </c>
      <c r="L141" s="65">
        <f t="shared" si="12"/>
        <v>0</v>
      </c>
    </row>
    <row r="142" spans="1:13" ht="24" hidden="1" customHeight="1">
      <c r="A142" s="80">
        <v>2</v>
      </c>
      <c r="B142" s="76">
        <v>7</v>
      </c>
      <c r="C142" s="76">
        <v>1</v>
      </c>
      <c r="D142" s="77">
        <v>1</v>
      </c>
      <c r="E142" s="77"/>
      <c r="F142" s="79"/>
      <c r="G142" s="78" t="s">
        <v>98</v>
      </c>
      <c r="H142" s="10">
        <v>109</v>
      </c>
      <c r="I142" s="66">
        <f t="shared" si="12"/>
        <v>0</v>
      </c>
      <c r="J142" s="106">
        <f t="shared" si="12"/>
        <v>0</v>
      </c>
      <c r="K142" s="66">
        <f t="shared" si="12"/>
        <v>0</v>
      </c>
      <c r="L142" s="65">
        <f t="shared" si="12"/>
        <v>0</v>
      </c>
      <c r="M142"/>
    </row>
    <row r="143" spans="1:13" ht="28.5" hidden="1" customHeight="1">
      <c r="A143" s="80">
        <v>2</v>
      </c>
      <c r="B143" s="76">
        <v>7</v>
      </c>
      <c r="C143" s="76">
        <v>1</v>
      </c>
      <c r="D143" s="77">
        <v>1</v>
      </c>
      <c r="E143" s="77">
        <v>1</v>
      </c>
      <c r="F143" s="79"/>
      <c r="G143" s="78" t="s">
        <v>98</v>
      </c>
      <c r="H143" s="10">
        <v>110</v>
      </c>
      <c r="I143" s="66">
        <f>SUM(I144:I145)</f>
        <v>0</v>
      </c>
      <c r="J143" s="106">
        <f>SUM(J144:J145)</f>
        <v>0</v>
      </c>
      <c r="K143" s="66">
        <f>SUM(K144:K145)</f>
        <v>0</v>
      </c>
      <c r="L143" s="65">
        <f>SUM(L144:L145)</f>
        <v>0</v>
      </c>
      <c r="M143"/>
    </row>
    <row r="144" spans="1:13" ht="26.25" hidden="1" customHeight="1">
      <c r="A144" s="96">
        <v>2</v>
      </c>
      <c r="B144" s="71">
        <v>7</v>
      </c>
      <c r="C144" s="96">
        <v>1</v>
      </c>
      <c r="D144" s="76">
        <v>1</v>
      </c>
      <c r="E144" s="69">
        <v>1</v>
      </c>
      <c r="F144" s="72">
        <v>1</v>
      </c>
      <c r="G144" s="70" t="s">
        <v>99</v>
      </c>
      <c r="H144" s="10">
        <v>111</v>
      </c>
      <c r="I144" s="122">
        <v>0</v>
      </c>
      <c r="J144" s="122">
        <v>0</v>
      </c>
      <c r="K144" s="122">
        <v>0</v>
      </c>
      <c r="L144" s="122">
        <v>0</v>
      </c>
      <c r="M144"/>
    </row>
    <row r="145" spans="1:13" ht="24" hidden="1" customHeight="1">
      <c r="A145" s="76">
        <v>2</v>
      </c>
      <c r="B145" s="76">
        <v>7</v>
      </c>
      <c r="C145" s="80">
        <v>1</v>
      </c>
      <c r="D145" s="76">
        <v>1</v>
      </c>
      <c r="E145" s="77">
        <v>1</v>
      </c>
      <c r="F145" s="79">
        <v>2</v>
      </c>
      <c r="G145" s="78" t="s">
        <v>100</v>
      </c>
      <c r="H145" s="10">
        <v>112</v>
      </c>
      <c r="I145" s="82">
        <v>0</v>
      </c>
      <c r="J145" s="82">
        <v>0</v>
      </c>
      <c r="K145" s="82">
        <v>0</v>
      </c>
      <c r="L145" s="82">
        <v>0</v>
      </c>
      <c r="M145"/>
    </row>
    <row r="146" spans="1:13" ht="25.5" hidden="1" customHeight="1">
      <c r="A146" s="88">
        <v>2</v>
      </c>
      <c r="B146" s="89">
        <v>7</v>
      </c>
      <c r="C146" s="88">
        <v>2</v>
      </c>
      <c r="D146" s="89"/>
      <c r="E146" s="90"/>
      <c r="F146" s="92"/>
      <c r="G146" s="91" t="s">
        <v>101</v>
      </c>
      <c r="H146" s="10">
        <v>113</v>
      </c>
      <c r="I146" s="74">
        <f t="shared" ref="I146:L147" si="13">I147</f>
        <v>0</v>
      </c>
      <c r="J146" s="109">
        <f t="shared" si="13"/>
        <v>0</v>
      </c>
      <c r="K146" s="74">
        <f t="shared" si="13"/>
        <v>0</v>
      </c>
      <c r="L146" s="75">
        <f t="shared" si="13"/>
        <v>0</v>
      </c>
      <c r="M146"/>
    </row>
    <row r="147" spans="1:13" ht="25.5" hidden="1" customHeight="1">
      <c r="A147" s="80">
        <v>2</v>
      </c>
      <c r="B147" s="76">
        <v>7</v>
      </c>
      <c r="C147" s="80">
        <v>2</v>
      </c>
      <c r="D147" s="76">
        <v>1</v>
      </c>
      <c r="E147" s="77"/>
      <c r="F147" s="79"/>
      <c r="G147" s="78" t="s">
        <v>102</v>
      </c>
      <c r="H147" s="10">
        <v>114</v>
      </c>
      <c r="I147" s="66">
        <f t="shared" si="13"/>
        <v>0</v>
      </c>
      <c r="J147" s="106">
        <f t="shared" si="13"/>
        <v>0</v>
      </c>
      <c r="K147" s="66">
        <f t="shared" si="13"/>
        <v>0</v>
      </c>
      <c r="L147" s="65">
        <f t="shared" si="13"/>
        <v>0</v>
      </c>
      <c r="M147"/>
    </row>
    <row r="148" spans="1:13" ht="25.5" hidden="1" customHeight="1">
      <c r="A148" s="80">
        <v>2</v>
      </c>
      <c r="B148" s="76">
        <v>7</v>
      </c>
      <c r="C148" s="80">
        <v>2</v>
      </c>
      <c r="D148" s="76">
        <v>1</v>
      </c>
      <c r="E148" s="77">
        <v>1</v>
      </c>
      <c r="F148" s="79"/>
      <c r="G148" s="78" t="s">
        <v>102</v>
      </c>
      <c r="H148" s="10">
        <v>115</v>
      </c>
      <c r="I148" s="66">
        <f>SUM(I149:I150)</f>
        <v>0</v>
      </c>
      <c r="J148" s="106">
        <f>SUM(J149:J150)</f>
        <v>0</v>
      </c>
      <c r="K148" s="66">
        <f>SUM(K149:K150)</f>
        <v>0</v>
      </c>
      <c r="L148" s="65">
        <f>SUM(L149:L150)</f>
        <v>0</v>
      </c>
      <c r="M148"/>
    </row>
    <row r="149" spans="1:13" ht="23.25" hidden="1" customHeight="1">
      <c r="A149" s="80">
        <v>2</v>
      </c>
      <c r="B149" s="76">
        <v>7</v>
      </c>
      <c r="C149" s="80">
        <v>2</v>
      </c>
      <c r="D149" s="76">
        <v>1</v>
      </c>
      <c r="E149" s="77">
        <v>1</v>
      </c>
      <c r="F149" s="79">
        <v>1</v>
      </c>
      <c r="G149" s="78" t="s">
        <v>103</v>
      </c>
      <c r="H149" s="10">
        <v>116</v>
      </c>
      <c r="I149" s="82">
        <v>0</v>
      </c>
      <c r="J149" s="82">
        <v>0</v>
      </c>
      <c r="K149" s="82">
        <v>0</v>
      </c>
      <c r="L149" s="82">
        <v>0</v>
      </c>
      <c r="M149"/>
    </row>
    <row r="150" spans="1:13" ht="26.25" hidden="1" customHeight="1">
      <c r="A150" s="80">
        <v>2</v>
      </c>
      <c r="B150" s="76">
        <v>7</v>
      </c>
      <c r="C150" s="80">
        <v>2</v>
      </c>
      <c r="D150" s="76">
        <v>1</v>
      </c>
      <c r="E150" s="77">
        <v>1</v>
      </c>
      <c r="F150" s="79">
        <v>2</v>
      </c>
      <c r="G150" s="78" t="s">
        <v>104</v>
      </c>
      <c r="H150" s="10">
        <v>117</v>
      </c>
      <c r="I150" s="82">
        <v>0</v>
      </c>
      <c r="J150" s="82">
        <v>0</v>
      </c>
      <c r="K150" s="82">
        <v>0</v>
      </c>
      <c r="L150" s="82">
        <v>0</v>
      </c>
      <c r="M150"/>
    </row>
    <row r="151" spans="1:13" ht="27.75" hidden="1" customHeight="1">
      <c r="A151" s="80">
        <v>2</v>
      </c>
      <c r="B151" s="76">
        <v>7</v>
      </c>
      <c r="C151" s="80">
        <v>2</v>
      </c>
      <c r="D151" s="76">
        <v>2</v>
      </c>
      <c r="E151" s="77"/>
      <c r="F151" s="79"/>
      <c r="G151" s="78" t="s">
        <v>105</v>
      </c>
      <c r="H151" s="10">
        <v>118</v>
      </c>
      <c r="I151" s="66">
        <f>I152</f>
        <v>0</v>
      </c>
      <c r="J151" s="66">
        <f>J152</f>
        <v>0</v>
      </c>
      <c r="K151" s="66">
        <f>K152</f>
        <v>0</v>
      </c>
      <c r="L151" s="66">
        <f>L152</f>
        <v>0</v>
      </c>
      <c r="M151"/>
    </row>
    <row r="152" spans="1:13" ht="24.75" hidden="1" customHeight="1">
      <c r="A152" s="80">
        <v>2</v>
      </c>
      <c r="B152" s="76">
        <v>7</v>
      </c>
      <c r="C152" s="80">
        <v>2</v>
      </c>
      <c r="D152" s="76">
        <v>2</v>
      </c>
      <c r="E152" s="77">
        <v>1</v>
      </c>
      <c r="F152" s="79"/>
      <c r="G152" s="78" t="s">
        <v>105</v>
      </c>
      <c r="H152" s="10">
        <v>119</v>
      </c>
      <c r="I152" s="66">
        <f>SUM(I153)</f>
        <v>0</v>
      </c>
      <c r="J152" s="66">
        <f>SUM(J153)</f>
        <v>0</v>
      </c>
      <c r="K152" s="66">
        <f>SUM(K153)</f>
        <v>0</v>
      </c>
      <c r="L152" s="66">
        <f>SUM(L153)</f>
        <v>0</v>
      </c>
      <c r="M152"/>
    </row>
    <row r="153" spans="1:13" ht="27" hidden="1" customHeight="1">
      <c r="A153" s="80">
        <v>2</v>
      </c>
      <c r="B153" s="76">
        <v>7</v>
      </c>
      <c r="C153" s="80">
        <v>2</v>
      </c>
      <c r="D153" s="76">
        <v>2</v>
      </c>
      <c r="E153" s="77">
        <v>1</v>
      </c>
      <c r="F153" s="79">
        <v>1</v>
      </c>
      <c r="G153" s="78" t="s">
        <v>105</v>
      </c>
      <c r="H153" s="10">
        <v>120</v>
      </c>
      <c r="I153" s="82">
        <v>0</v>
      </c>
      <c r="J153" s="82">
        <v>0</v>
      </c>
      <c r="K153" s="82">
        <v>0</v>
      </c>
      <c r="L153" s="82">
        <v>0</v>
      </c>
      <c r="M153"/>
    </row>
    <row r="154" spans="1:13" hidden="1">
      <c r="A154" s="80">
        <v>2</v>
      </c>
      <c r="B154" s="76">
        <v>7</v>
      </c>
      <c r="C154" s="80">
        <v>3</v>
      </c>
      <c r="D154" s="76"/>
      <c r="E154" s="77"/>
      <c r="F154" s="79"/>
      <c r="G154" s="78" t="s">
        <v>106</v>
      </c>
      <c r="H154" s="10">
        <v>121</v>
      </c>
      <c r="I154" s="66">
        <f t="shared" ref="I154:L155" si="14">I155</f>
        <v>0</v>
      </c>
      <c r="J154" s="106">
        <f t="shared" si="14"/>
        <v>0</v>
      </c>
      <c r="K154" s="66">
        <f t="shared" si="14"/>
        <v>0</v>
      </c>
      <c r="L154" s="65">
        <f t="shared" si="14"/>
        <v>0</v>
      </c>
    </row>
    <row r="155" spans="1:13" hidden="1">
      <c r="A155" s="88">
        <v>2</v>
      </c>
      <c r="B155" s="97">
        <v>7</v>
      </c>
      <c r="C155" s="123">
        <v>3</v>
      </c>
      <c r="D155" s="97">
        <v>1</v>
      </c>
      <c r="E155" s="98"/>
      <c r="F155" s="99"/>
      <c r="G155" s="100" t="s">
        <v>106</v>
      </c>
      <c r="H155" s="10">
        <v>122</v>
      </c>
      <c r="I155" s="94">
        <f t="shared" si="14"/>
        <v>0</v>
      </c>
      <c r="J155" s="120">
        <f t="shared" si="14"/>
        <v>0</v>
      </c>
      <c r="K155" s="94">
        <f t="shared" si="14"/>
        <v>0</v>
      </c>
      <c r="L155" s="93">
        <f t="shared" si="14"/>
        <v>0</v>
      </c>
    </row>
    <row r="156" spans="1:13" hidden="1">
      <c r="A156" s="80">
        <v>2</v>
      </c>
      <c r="B156" s="76">
        <v>7</v>
      </c>
      <c r="C156" s="80">
        <v>3</v>
      </c>
      <c r="D156" s="76">
        <v>1</v>
      </c>
      <c r="E156" s="77">
        <v>1</v>
      </c>
      <c r="F156" s="79"/>
      <c r="G156" s="78" t="s">
        <v>106</v>
      </c>
      <c r="H156" s="10">
        <v>123</v>
      </c>
      <c r="I156" s="66">
        <f>SUM(I157:I158)</f>
        <v>0</v>
      </c>
      <c r="J156" s="106">
        <f>SUM(J157:J158)</f>
        <v>0</v>
      </c>
      <c r="K156" s="66">
        <f>SUM(K157:K158)</f>
        <v>0</v>
      </c>
      <c r="L156" s="65">
        <f>SUM(L157:L158)</f>
        <v>0</v>
      </c>
    </row>
    <row r="157" spans="1:13" hidden="1">
      <c r="A157" s="96">
        <v>2</v>
      </c>
      <c r="B157" s="71">
        <v>7</v>
      </c>
      <c r="C157" s="96">
        <v>3</v>
      </c>
      <c r="D157" s="71">
        <v>1</v>
      </c>
      <c r="E157" s="69">
        <v>1</v>
      </c>
      <c r="F157" s="72">
        <v>1</v>
      </c>
      <c r="G157" s="70" t="s">
        <v>107</v>
      </c>
      <c r="H157" s="10">
        <v>124</v>
      </c>
      <c r="I157" s="122">
        <v>0</v>
      </c>
      <c r="J157" s="122">
        <v>0</v>
      </c>
      <c r="K157" s="122">
        <v>0</v>
      </c>
      <c r="L157" s="122">
        <v>0</v>
      </c>
    </row>
    <row r="158" spans="1:13" ht="25.5" hidden="1" customHeight="1">
      <c r="A158" s="80">
        <v>2</v>
      </c>
      <c r="B158" s="76">
        <v>7</v>
      </c>
      <c r="C158" s="80">
        <v>3</v>
      </c>
      <c r="D158" s="76">
        <v>1</v>
      </c>
      <c r="E158" s="77">
        <v>1</v>
      </c>
      <c r="F158" s="79">
        <v>2</v>
      </c>
      <c r="G158" s="78" t="s">
        <v>108</v>
      </c>
      <c r="H158" s="10">
        <v>125</v>
      </c>
      <c r="I158" s="82">
        <v>0</v>
      </c>
      <c r="J158" s="83">
        <v>0</v>
      </c>
      <c r="K158" s="83">
        <v>0</v>
      </c>
      <c r="L158" s="83">
        <v>0</v>
      </c>
      <c r="M158"/>
    </row>
    <row r="159" spans="1:13" ht="24" hidden="1" customHeight="1">
      <c r="A159" s="110">
        <v>2</v>
      </c>
      <c r="B159" s="110">
        <v>8</v>
      </c>
      <c r="C159" s="61"/>
      <c r="D159" s="85"/>
      <c r="E159" s="68"/>
      <c r="F159" s="124"/>
      <c r="G159" s="73" t="s">
        <v>109</v>
      </c>
      <c r="H159" s="10">
        <v>126</v>
      </c>
      <c r="I159" s="87">
        <f>I160</f>
        <v>0</v>
      </c>
      <c r="J159" s="108">
        <f>J160</f>
        <v>0</v>
      </c>
      <c r="K159" s="87">
        <f>K160</f>
        <v>0</v>
      </c>
      <c r="L159" s="86">
        <f>L160</f>
        <v>0</v>
      </c>
      <c r="M159"/>
    </row>
    <row r="160" spans="1:13" ht="21.75" hidden="1" customHeight="1">
      <c r="A160" s="88">
        <v>2</v>
      </c>
      <c r="B160" s="88">
        <v>8</v>
      </c>
      <c r="C160" s="88">
        <v>1</v>
      </c>
      <c r="D160" s="89"/>
      <c r="E160" s="90"/>
      <c r="F160" s="92"/>
      <c r="G160" s="70" t="s">
        <v>109</v>
      </c>
      <c r="H160" s="10">
        <v>127</v>
      </c>
      <c r="I160" s="87">
        <f>I161+I166</f>
        <v>0</v>
      </c>
      <c r="J160" s="108">
        <f>J161+J166</f>
        <v>0</v>
      </c>
      <c r="K160" s="87">
        <f>K161+K166</f>
        <v>0</v>
      </c>
      <c r="L160" s="86">
        <f>L161+L166</f>
        <v>0</v>
      </c>
      <c r="M160"/>
    </row>
    <row r="161" spans="1:13" ht="27" hidden="1" customHeight="1">
      <c r="A161" s="80">
        <v>2</v>
      </c>
      <c r="B161" s="76">
        <v>8</v>
      </c>
      <c r="C161" s="78">
        <v>1</v>
      </c>
      <c r="D161" s="76">
        <v>1</v>
      </c>
      <c r="E161" s="77"/>
      <c r="F161" s="79"/>
      <c r="G161" s="78" t="s">
        <v>110</v>
      </c>
      <c r="H161" s="10">
        <v>128</v>
      </c>
      <c r="I161" s="66">
        <f>I162</f>
        <v>0</v>
      </c>
      <c r="J161" s="106">
        <f>J162</f>
        <v>0</v>
      </c>
      <c r="K161" s="66">
        <f>K162</f>
        <v>0</v>
      </c>
      <c r="L161" s="65">
        <f>L162</f>
        <v>0</v>
      </c>
      <c r="M161"/>
    </row>
    <row r="162" spans="1:13" ht="23.25" hidden="1" customHeight="1">
      <c r="A162" s="80">
        <v>2</v>
      </c>
      <c r="B162" s="76">
        <v>8</v>
      </c>
      <c r="C162" s="70">
        <v>1</v>
      </c>
      <c r="D162" s="71">
        <v>1</v>
      </c>
      <c r="E162" s="69">
        <v>1</v>
      </c>
      <c r="F162" s="72"/>
      <c r="G162" s="78" t="s">
        <v>110</v>
      </c>
      <c r="H162" s="10">
        <v>129</v>
      </c>
      <c r="I162" s="87">
        <f>SUM(I163:I165)</f>
        <v>0</v>
      </c>
      <c r="J162" s="87">
        <f>SUM(J163:J165)</f>
        <v>0</v>
      </c>
      <c r="K162" s="87">
        <f>SUM(K163:K165)</f>
        <v>0</v>
      </c>
      <c r="L162" s="87">
        <f>SUM(L163:L165)</f>
        <v>0</v>
      </c>
      <c r="M162"/>
    </row>
    <row r="163" spans="1:13" ht="23.25" hidden="1" customHeight="1">
      <c r="A163" s="76">
        <v>2</v>
      </c>
      <c r="B163" s="71">
        <v>8</v>
      </c>
      <c r="C163" s="78">
        <v>1</v>
      </c>
      <c r="D163" s="76">
        <v>1</v>
      </c>
      <c r="E163" s="77">
        <v>1</v>
      </c>
      <c r="F163" s="79">
        <v>1</v>
      </c>
      <c r="G163" s="78" t="s">
        <v>111</v>
      </c>
      <c r="H163" s="10">
        <v>130</v>
      </c>
      <c r="I163" s="82">
        <v>0</v>
      </c>
      <c r="J163" s="82">
        <v>0</v>
      </c>
      <c r="K163" s="82">
        <v>0</v>
      </c>
      <c r="L163" s="82">
        <v>0</v>
      </c>
      <c r="M163"/>
    </row>
    <row r="164" spans="1:13" ht="27" hidden="1" customHeight="1">
      <c r="A164" s="88">
        <v>2</v>
      </c>
      <c r="B164" s="97">
        <v>8</v>
      </c>
      <c r="C164" s="100">
        <v>1</v>
      </c>
      <c r="D164" s="97">
        <v>1</v>
      </c>
      <c r="E164" s="98">
        <v>1</v>
      </c>
      <c r="F164" s="99">
        <v>2</v>
      </c>
      <c r="G164" s="100" t="s">
        <v>112</v>
      </c>
      <c r="H164" s="10">
        <v>131</v>
      </c>
      <c r="I164" s="125">
        <v>0</v>
      </c>
      <c r="J164" s="125">
        <v>0</v>
      </c>
      <c r="K164" s="125">
        <v>0</v>
      </c>
      <c r="L164" s="125">
        <v>0</v>
      </c>
      <c r="M164"/>
    </row>
    <row r="165" spans="1:13" hidden="1">
      <c r="A165" s="88">
        <v>2</v>
      </c>
      <c r="B165" s="97">
        <v>8</v>
      </c>
      <c r="C165" s="100">
        <v>1</v>
      </c>
      <c r="D165" s="97">
        <v>1</v>
      </c>
      <c r="E165" s="98">
        <v>1</v>
      </c>
      <c r="F165" s="99">
        <v>3</v>
      </c>
      <c r="G165" s="100" t="s">
        <v>113</v>
      </c>
      <c r="H165" s="10">
        <v>132</v>
      </c>
      <c r="I165" s="125">
        <v>0</v>
      </c>
      <c r="J165" s="126">
        <v>0</v>
      </c>
      <c r="K165" s="125">
        <v>0</v>
      </c>
      <c r="L165" s="101">
        <v>0</v>
      </c>
    </row>
    <row r="166" spans="1:13" ht="23.25" hidden="1" customHeight="1">
      <c r="A166" s="80">
        <v>2</v>
      </c>
      <c r="B166" s="76">
        <v>8</v>
      </c>
      <c r="C166" s="78">
        <v>1</v>
      </c>
      <c r="D166" s="76">
        <v>2</v>
      </c>
      <c r="E166" s="77"/>
      <c r="F166" s="79"/>
      <c r="G166" s="78" t="s">
        <v>114</v>
      </c>
      <c r="H166" s="10">
        <v>133</v>
      </c>
      <c r="I166" s="66">
        <f t="shared" ref="I166:L167" si="15">I167</f>
        <v>0</v>
      </c>
      <c r="J166" s="106">
        <f t="shared" si="15"/>
        <v>0</v>
      </c>
      <c r="K166" s="66">
        <f t="shared" si="15"/>
        <v>0</v>
      </c>
      <c r="L166" s="65">
        <f t="shared" si="15"/>
        <v>0</v>
      </c>
      <c r="M166"/>
    </row>
    <row r="167" spans="1:13" hidden="1">
      <c r="A167" s="80">
        <v>2</v>
      </c>
      <c r="B167" s="76">
        <v>8</v>
      </c>
      <c r="C167" s="78">
        <v>1</v>
      </c>
      <c r="D167" s="76">
        <v>2</v>
      </c>
      <c r="E167" s="77">
        <v>1</v>
      </c>
      <c r="F167" s="79"/>
      <c r="G167" s="78" t="s">
        <v>114</v>
      </c>
      <c r="H167" s="10">
        <v>134</v>
      </c>
      <c r="I167" s="66">
        <f t="shared" si="15"/>
        <v>0</v>
      </c>
      <c r="J167" s="106">
        <f t="shared" si="15"/>
        <v>0</v>
      </c>
      <c r="K167" s="66">
        <f t="shared" si="15"/>
        <v>0</v>
      </c>
      <c r="L167" s="65">
        <f t="shared" si="15"/>
        <v>0</v>
      </c>
    </row>
    <row r="168" spans="1:13" hidden="1">
      <c r="A168" s="88">
        <v>2</v>
      </c>
      <c r="B168" s="89">
        <v>8</v>
      </c>
      <c r="C168" s="91">
        <v>1</v>
      </c>
      <c r="D168" s="89">
        <v>2</v>
      </c>
      <c r="E168" s="90">
        <v>1</v>
      </c>
      <c r="F168" s="92">
        <v>1</v>
      </c>
      <c r="G168" s="78" t="s">
        <v>114</v>
      </c>
      <c r="H168" s="10">
        <v>135</v>
      </c>
      <c r="I168" s="127">
        <v>0</v>
      </c>
      <c r="J168" s="83">
        <v>0</v>
      </c>
      <c r="K168" s="83">
        <v>0</v>
      </c>
      <c r="L168" s="83">
        <v>0</v>
      </c>
    </row>
    <row r="169" spans="1:13" ht="93" hidden="1" customHeight="1">
      <c r="A169" s="110">
        <v>2</v>
      </c>
      <c r="B169" s="61">
        <v>9</v>
      </c>
      <c r="C169" s="63"/>
      <c r="D169" s="61"/>
      <c r="E169" s="62"/>
      <c r="F169" s="64"/>
      <c r="G169" s="63" t="s">
        <v>115</v>
      </c>
      <c r="H169" s="10">
        <v>136</v>
      </c>
      <c r="I169" s="66">
        <f>I170+I174</f>
        <v>0</v>
      </c>
      <c r="J169" s="106">
        <f>J170+J174</f>
        <v>0</v>
      </c>
      <c r="K169" s="66">
        <f>K170+K174</f>
        <v>0</v>
      </c>
      <c r="L169" s="65">
        <f>L170+L174</f>
        <v>0</v>
      </c>
      <c r="M169"/>
    </row>
    <row r="170" spans="1:13" s="91" customFormat="1" ht="39" hidden="1" customHeight="1">
      <c r="A170" s="80">
        <v>2</v>
      </c>
      <c r="B170" s="76">
        <v>9</v>
      </c>
      <c r="C170" s="78">
        <v>1</v>
      </c>
      <c r="D170" s="76"/>
      <c r="E170" s="77"/>
      <c r="F170" s="79"/>
      <c r="G170" s="78" t="s">
        <v>116</v>
      </c>
      <c r="H170" s="10">
        <v>137</v>
      </c>
      <c r="I170" s="66">
        <f t="shared" ref="I170:L172" si="16">I171</f>
        <v>0</v>
      </c>
      <c r="J170" s="106">
        <f t="shared" si="16"/>
        <v>0</v>
      </c>
      <c r="K170" s="66">
        <f t="shared" si="16"/>
        <v>0</v>
      </c>
      <c r="L170" s="65">
        <f t="shared" si="16"/>
        <v>0</v>
      </c>
    </row>
    <row r="171" spans="1:13" ht="42.75" hidden="1" customHeight="1">
      <c r="A171" s="96">
        <v>2</v>
      </c>
      <c r="B171" s="71">
        <v>9</v>
      </c>
      <c r="C171" s="70">
        <v>1</v>
      </c>
      <c r="D171" s="71">
        <v>1</v>
      </c>
      <c r="E171" s="69"/>
      <c r="F171" s="72"/>
      <c r="G171" s="78" t="s">
        <v>116</v>
      </c>
      <c r="H171" s="10">
        <v>138</v>
      </c>
      <c r="I171" s="87">
        <f t="shared" si="16"/>
        <v>0</v>
      </c>
      <c r="J171" s="108">
        <f t="shared" si="16"/>
        <v>0</v>
      </c>
      <c r="K171" s="87">
        <f t="shared" si="16"/>
        <v>0</v>
      </c>
      <c r="L171" s="86">
        <f t="shared" si="16"/>
        <v>0</v>
      </c>
      <c r="M171"/>
    </row>
    <row r="172" spans="1:13" ht="38.25" hidden="1" customHeight="1">
      <c r="A172" s="80">
        <v>2</v>
      </c>
      <c r="B172" s="76">
        <v>9</v>
      </c>
      <c r="C172" s="80">
        <v>1</v>
      </c>
      <c r="D172" s="76">
        <v>1</v>
      </c>
      <c r="E172" s="77">
        <v>1</v>
      </c>
      <c r="F172" s="79"/>
      <c r="G172" s="78" t="s">
        <v>116</v>
      </c>
      <c r="H172" s="10">
        <v>139</v>
      </c>
      <c r="I172" s="66">
        <f t="shared" si="16"/>
        <v>0</v>
      </c>
      <c r="J172" s="106">
        <f t="shared" si="16"/>
        <v>0</v>
      </c>
      <c r="K172" s="66">
        <f t="shared" si="16"/>
        <v>0</v>
      </c>
      <c r="L172" s="65">
        <f t="shared" si="16"/>
        <v>0</v>
      </c>
      <c r="M172"/>
    </row>
    <row r="173" spans="1:13" ht="38.25" hidden="1" customHeight="1">
      <c r="A173" s="96">
        <v>2</v>
      </c>
      <c r="B173" s="71">
        <v>9</v>
      </c>
      <c r="C173" s="71">
        <v>1</v>
      </c>
      <c r="D173" s="71">
        <v>1</v>
      </c>
      <c r="E173" s="69">
        <v>1</v>
      </c>
      <c r="F173" s="72">
        <v>1</v>
      </c>
      <c r="G173" s="78" t="s">
        <v>116</v>
      </c>
      <c r="H173" s="10">
        <v>140</v>
      </c>
      <c r="I173" s="122">
        <v>0</v>
      </c>
      <c r="J173" s="122">
        <v>0</v>
      </c>
      <c r="K173" s="122">
        <v>0</v>
      </c>
      <c r="L173" s="122">
        <v>0</v>
      </c>
      <c r="M173"/>
    </row>
    <row r="174" spans="1:13" ht="90.75" hidden="1" customHeight="1">
      <c r="A174" s="80">
        <v>2</v>
      </c>
      <c r="B174" s="76">
        <v>9</v>
      </c>
      <c r="C174" s="76">
        <v>2</v>
      </c>
      <c r="D174" s="76"/>
      <c r="E174" s="77"/>
      <c r="F174" s="79"/>
      <c r="G174" s="78" t="s">
        <v>115</v>
      </c>
      <c r="H174" s="10">
        <v>141</v>
      </c>
      <c r="I174" s="66">
        <f>SUM(I175+I180)</f>
        <v>0</v>
      </c>
      <c r="J174" s="66">
        <f>SUM(J175+J180)</f>
        <v>0</v>
      </c>
      <c r="K174" s="66">
        <f>SUM(K175+K180)</f>
        <v>0</v>
      </c>
      <c r="L174" s="66">
        <f>SUM(L175+L180)</f>
        <v>0</v>
      </c>
      <c r="M174"/>
    </row>
    <row r="175" spans="1:13" ht="91.5" hidden="1" customHeight="1">
      <c r="A175" s="80">
        <v>2</v>
      </c>
      <c r="B175" s="76">
        <v>9</v>
      </c>
      <c r="C175" s="76">
        <v>2</v>
      </c>
      <c r="D175" s="71">
        <v>1</v>
      </c>
      <c r="E175" s="69"/>
      <c r="F175" s="72"/>
      <c r="G175" s="78" t="s">
        <v>117</v>
      </c>
      <c r="H175" s="10">
        <v>142</v>
      </c>
      <c r="I175" s="87">
        <f>I176</f>
        <v>0</v>
      </c>
      <c r="J175" s="108">
        <f>J176</f>
        <v>0</v>
      </c>
      <c r="K175" s="87">
        <f>K176</f>
        <v>0</v>
      </c>
      <c r="L175" s="86">
        <f>L176</f>
        <v>0</v>
      </c>
      <c r="M175"/>
    </row>
    <row r="176" spans="1:13" ht="93" hidden="1" customHeight="1">
      <c r="A176" s="96">
        <v>2</v>
      </c>
      <c r="B176" s="71">
        <v>9</v>
      </c>
      <c r="C176" s="71">
        <v>2</v>
      </c>
      <c r="D176" s="76">
        <v>1</v>
      </c>
      <c r="E176" s="77">
        <v>1</v>
      </c>
      <c r="F176" s="79"/>
      <c r="G176" s="78" t="s">
        <v>117</v>
      </c>
      <c r="H176" s="10">
        <v>143</v>
      </c>
      <c r="I176" s="66">
        <f>SUM(I177:I179)</f>
        <v>0</v>
      </c>
      <c r="J176" s="106">
        <f>SUM(J177:J179)</f>
        <v>0</v>
      </c>
      <c r="K176" s="66">
        <f>SUM(K177:K179)</f>
        <v>0</v>
      </c>
      <c r="L176" s="65">
        <f>SUM(L177:L179)</f>
        <v>0</v>
      </c>
      <c r="M176"/>
    </row>
    <row r="177" spans="1:13" ht="105" hidden="1" customHeight="1">
      <c r="A177" s="88">
        <v>2</v>
      </c>
      <c r="B177" s="97">
        <v>9</v>
      </c>
      <c r="C177" s="97">
        <v>2</v>
      </c>
      <c r="D177" s="97">
        <v>1</v>
      </c>
      <c r="E177" s="98">
        <v>1</v>
      </c>
      <c r="F177" s="99">
        <v>1</v>
      </c>
      <c r="G177" s="78" t="s">
        <v>118</v>
      </c>
      <c r="H177" s="10">
        <v>144</v>
      </c>
      <c r="I177" s="125">
        <v>0</v>
      </c>
      <c r="J177" s="81">
        <v>0</v>
      </c>
      <c r="K177" s="81">
        <v>0</v>
      </c>
      <c r="L177" s="81">
        <v>0</v>
      </c>
      <c r="M177"/>
    </row>
    <row r="178" spans="1:13" ht="107.25" hidden="1" customHeight="1">
      <c r="A178" s="80">
        <v>2</v>
      </c>
      <c r="B178" s="76">
        <v>9</v>
      </c>
      <c r="C178" s="76">
        <v>2</v>
      </c>
      <c r="D178" s="76">
        <v>1</v>
      </c>
      <c r="E178" s="77">
        <v>1</v>
      </c>
      <c r="F178" s="79">
        <v>2</v>
      </c>
      <c r="G178" s="78" t="s">
        <v>119</v>
      </c>
      <c r="H178" s="10">
        <v>145</v>
      </c>
      <c r="I178" s="82">
        <v>0</v>
      </c>
      <c r="J178" s="128">
        <v>0</v>
      </c>
      <c r="K178" s="128">
        <v>0</v>
      </c>
      <c r="L178" s="128">
        <v>0</v>
      </c>
      <c r="M178"/>
    </row>
    <row r="179" spans="1:13" ht="104.25" hidden="1" customHeight="1">
      <c r="A179" s="80">
        <v>2</v>
      </c>
      <c r="B179" s="76">
        <v>9</v>
      </c>
      <c r="C179" s="76">
        <v>2</v>
      </c>
      <c r="D179" s="76">
        <v>1</v>
      </c>
      <c r="E179" s="77">
        <v>1</v>
      </c>
      <c r="F179" s="79">
        <v>3</v>
      </c>
      <c r="G179" s="78" t="s">
        <v>120</v>
      </c>
      <c r="H179" s="10">
        <v>146</v>
      </c>
      <c r="I179" s="82">
        <v>0</v>
      </c>
      <c r="J179" s="82">
        <v>0</v>
      </c>
      <c r="K179" s="82">
        <v>0</v>
      </c>
      <c r="L179" s="82">
        <v>0</v>
      </c>
      <c r="M179"/>
    </row>
    <row r="180" spans="1:13" ht="92.25" hidden="1" customHeight="1">
      <c r="A180" s="129">
        <v>2</v>
      </c>
      <c r="B180" s="129">
        <v>9</v>
      </c>
      <c r="C180" s="129">
        <v>2</v>
      </c>
      <c r="D180" s="129">
        <v>2</v>
      </c>
      <c r="E180" s="129"/>
      <c r="F180" s="129"/>
      <c r="G180" s="78" t="s">
        <v>121</v>
      </c>
      <c r="H180" s="10">
        <v>147</v>
      </c>
      <c r="I180" s="66">
        <f>I181</f>
        <v>0</v>
      </c>
      <c r="J180" s="106">
        <f>J181</f>
        <v>0</v>
      </c>
      <c r="K180" s="66">
        <f>K181</f>
        <v>0</v>
      </c>
      <c r="L180" s="65">
        <f>L181</f>
        <v>0</v>
      </c>
      <c r="M180"/>
    </row>
    <row r="181" spans="1:13" ht="91.5" hidden="1" customHeight="1">
      <c r="A181" s="80">
        <v>2</v>
      </c>
      <c r="B181" s="76">
        <v>9</v>
      </c>
      <c r="C181" s="76">
        <v>2</v>
      </c>
      <c r="D181" s="76">
        <v>2</v>
      </c>
      <c r="E181" s="77">
        <v>1</v>
      </c>
      <c r="F181" s="79"/>
      <c r="G181" s="78" t="s">
        <v>121</v>
      </c>
      <c r="H181" s="10">
        <v>148</v>
      </c>
      <c r="I181" s="87">
        <f>SUM(I182:I184)</f>
        <v>0</v>
      </c>
      <c r="J181" s="87">
        <f>SUM(J182:J184)</f>
        <v>0</v>
      </c>
      <c r="K181" s="87">
        <f>SUM(K182:K184)</f>
        <v>0</v>
      </c>
      <c r="L181" s="87">
        <f>SUM(L182:L184)</f>
        <v>0</v>
      </c>
      <c r="M181"/>
    </row>
    <row r="182" spans="1:13" ht="105" hidden="1" customHeight="1">
      <c r="A182" s="80">
        <v>2</v>
      </c>
      <c r="B182" s="76">
        <v>9</v>
      </c>
      <c r="C182" s="76">
        <v>2</v>
      </c>
      <c r="D182" s="76">
        <v>2</v>
      </c>
      <c r="E182" s="76">
        <v>1</v>
      </c>
      <c r="F182" s="79">
        <v>1</v>
      </c>
      <c r="G182" s="78" t="s">
        <v>122</v>
      </c>
      <c r="H182" s="10">
        <v>149</v>
      </c>
      <c r="I182" s="82">
        <v>0</v>
      </c>
      <c r="J182" s="81">
        <v>0</v>
      </c>
      <c r="K182" s="81">
        <v>0</v>
      </c>
      <c r="L182" s="81">
        <v>0</v>
      </c>
      <c r="M182"/>
    </row>
    <row r="183" spans="1:13" ht="105" hidden="1" customHeight="1">
      <c r="A183" s="89">
        <v>2</v>
      </c>
      <c r="B183" s="91">
        <v>9</v>
      </c>
      <c r="C183" s="89">
        <v>2</v>
      </c>
      <c r="D183" s="90">
        <v>2</v>
      </c>
      <c r="E183" s="90">
        <v>1</v>
      </c>
      <c r="F183" s="92">
        <v>2</v>
      </c>
      <c r="G183" s="78" t="s">
        <v>123</v>
      </c>
      <c r="H183" s="10">
        <v>150</v>
      </c>
      <c r="I183" s="81">
        <v>0</v>
      </c>
      <c r="J183" s="83">
        <v>0</v>
      </c>
      <c r="K183" s="83">
        <v>0</v>
      </c>
      <c r="L183" s="83">
        <v>0</v>
      </c>
      <c r="M183"/>
    </row>
    <row r="184" spans="1:13" ht="104.25" hidden="1" customHeight="1">
      <c r="A184" s="76">
        <v>2</v>
      </c>
      <c r="B184" s="100">
        <v>9</v>
      </c>
      <c r="C184" s="97">
        <v>2</v>
      </c>
      <c r="D184" s="98">
        <v>2</v>
      </c>
      <c r="E184" s="98">
        <v>1</v>
      </c>
      <c r="F184" s="99">
        <v>3</v>
      </c>
      <c r="G184" s="78" t="s">
        <v>124</v>
      </c>
      <c r="H184" s="10">
        <v>151</v>
      </c>
      <c r="I184" s="128">
        <v>0</v>
      </c>
      <c r="J184" s="128">
        <v>0</v>
      </c>
      <c r="K184" s="128">
        <v>0</v>
      </c>
      <c r="L184" s="128">
        <v>0</v>
      </c>
      <c r="M184"/>
    </row>
    <row r="185" spans="1:13" ht="76.5" customHeight="1">
      <c r="A185" s="61">
        <v>3</v>
      </c>
      <c r="B185" s="63"/>
      <c r="C185" s="61"/>
      <c r="D185" s="62"/>
      <c r="E185" s="62"/>
      <c r="F185" s="64"/>
      <c r="G185" s="115" t="s">
        <v>125</v>
      </c>
      <c r="H185" s="10">
        <v>152</v>
      </c>
      <c r="I185" s="65">
        <f>SUM(I186+I239+I304)</f>
        <v>6400</v>
      </c>
      <c r="J185" s="106">
        <f>SUM(J186+J239+J304)</f>
        <v>6400</v>
      </c>
      <c r="K185" s="66">
        <f>SUM(K186+K239+K304)</f>
        <v>6400</v>
      </c>
      <c r="L185" s="65">
        <f>SUM(L186+L239+L304)</f>
        <v>6400</v>
      </c>
      <c r="M185"/>
    </row>
    <row r="186" spans="1:13" ht="34.5" customHeight="1">
      <c r="A186" s="110">
        <v>3</v>
      </c>
      <c r="B186" s="61">
        <v>1</v>
      </c>
      <c r="C186" s="85"/>
      <c r="D186" s="68"/>
      <c r="E186" s="68"/>
      <c r="F186" s="124"/>
      <c r="G186" s="105" t="s">
        <v>126</v>
      </c>
      <c r="H186" s="10">
        <v>153</v>
      </c>
      <c r="I186" s="65">
        <f>SUM(I187+I210+I217+I229+I233)</f>
        <v>6400</v>
      </c>
      <c r="J186" s="86">
        <f>SUM(J187+J210+J217+J229+J233)</f>
        <v>6400</v>
      </c>
      <c r="K186" s="86">
        <f>SUM(K187+K210+K217+K229+K233)</f>
        <v>6400</v>
      </c>
      <c r="L186" s="86">
        <f>SUM(L187+L210+L217+L229+L233)</f>
        <v>6400</v>
      </c>
      <c r="M186"/>
    </row>
    <row r="187" spans="1:13" ht="30.75" customHeight="1">
      <c r="A187" s="71">
        <v>3</v>
      </c>
      <c r="B187" s="70">
        <v>1</v>
      </c>
      <c r="C187" s="71">
        <v>1</v>
      </c>
      <c r="D187" s="69"/>
      <c r="E187" s="69"/>
      <c r="F187" s="130"/>
      <c r="G187" s="80" t="s">
        <v>127</v>
      </c>
      <c r="H187" s="10">
        <v>154</v>
      </c>
      <c r="I187" s="86">
        <f>SUM(I188+I191+I196+I202+I207)</f>
        <v>6400</v>
      </c>
      <c r="J187" s="106">
        <f>SUM(J188+J191+J196+J202+J207)</f>
        <v>6400</v>
      </c>
      <c r="K187" s="66">
        <f>SUM(K188+K191+K196+K202+K207)</f>
        <v>6400</v>
      </c>
      <c r="L187" s="65">
        <f>SUM(L188+L191+L196+L202+L207)</f>
        <v>6400</v>
      </c>
      <c r="M187"/>
    </row>
    <row r="188" spans="1:13" ht="33" hidden="1" customHeight="1">
      <c r="A188" s="76">
        <v>3</v>
      </c>
      <c r="B188" s="78">
        <v>1</v>
      </c>
      <c r="C188" s="76">
        <v>1</v>
      </c>
      <c r="D188" s="77">
        <v>1</v>
      </c>
      <c r="E188" s="77"/>
      <c r="F188" s="131"/>
      <c r="G188" s="80" t="s">
        <v>128</v>
      </c>
      <c r="H188" s="10">
        <v>155</v>
      </c>
      <c r="I188" s="65">
        <f t="shared" ref="I188:L189" si="17">I189</f>
        <v>0</v>
      </c>
      <c r="J188" s="108">
        <f t="shared" si="17"/>
        <v>0</v>
      </c>
      <c r="K188" s="87">
        <f t="shared" si="17"/>
        <v>0</v>
      </c>
      <c r="L188" s="86">
        <f t="shared" si="17"/>
        <v>0</v>
      </c>
      <c r="M188"/>
    </row>
    <row r="189" spans="1:13" ht="24" hidden="1" customHeight="1">
      <c r="A189" s="76">
        <v>3</v>
      </c>
      <c r="B189" s="78">
        <v>1</v>
      </c>
      <c r="C189" s="76">
        <v>1</v>
      </c>
      <c r="D189" s="77">
        <v>1</v>
      </c>
      <c r="E189" s="77">
        <v>1</v>
      </c>
      <c r="F189" s="111"/>
      <c r="G189" s="80" t="s">
        <v>128</v>
      </c>
      <c r="H189" s="10">
        <v>156</v>
      </c>
      <c r="I189" s="86">
        <f t="shared" si="17"/>
        <v>0</v>
      </c>
      <c r="J189" s="65">
        <f t="shared" si="17"/>
        <v>0</v>
      </c>
      <c r="K189" s="65">
        <f t="shared" si="17"/>
        <v>0</v>
      </c>
      <c r="L189" s="65">
        <f t="shared" si="17"/>
        <v>0</v>
      </c>
      <c r="M189"/>
    </row>
    <row r="190" spans="1:13" ht="31.5" hidden="1" customHeight="1">
      <c r="A190" s="76">
        <v>3</v>
      </c>
      <c r="B190" s="78">
        <v>1</v>
      </c>
      <c r="C190" s="76">
        <v>1</v>
      </c>
      <c r="D190" s="77">
        <v>1</v>
      </c>
      <c r="E190" s="77">
        <v>1</v>
      </c>
      <c r="F190" s="111">
        <v>1</v>
      </c>
      <c r="G190" s="80" t="s">
        <v>128</v>
      </c>
      <c r="H190" s="10">
        <v>157</v>
      </c>
      <c r="I190" s="83">
        <v>0</v>
      </c>
      <c r="J190" s="83">
        <v>0</v>
      </c>
      <c r="K190" s="83">
        <v>0</v>
      </c>
      <c r="L190" s="83">
        <v>0</v>
      </c>
      <c r="M190"/>
    </row>
    <row r="191" spans="1:13" ht="27.75" hidden="1" customHeight="1">
      <c r="A191" s="71">
        <v>3</v>
      </c>
      <c r="B191" s="69">
        <v>1</v>
      </c>
      <c r="C191" s="69">
        <v>1</v>
      </c>
      <c r="D191" s="69">
        <v>2</v>
      </c>
      <c r="E191" s="69"/>
      <c r="F191" s="72"/>
      <c r="G191" s="70" t="s">
        <v>129</v>
      </c>
      <c r="H191" s="10">
        <v>158</v>
      </c>
      <c r="I191" s="86">
        <f>I192</f>
        <v>0</v>
      </c>
      <c r="J191" s="108">
        <f>J192</f>
        <v>0</v>
      </c>
      <c r="K191" s="87">
        <f>K192</f>
        <v>0</v>
      </c>
      <c r="L191" s="86">
        <f>L192</f>
        <v>0</v>
      </c>
      <c r="M191"/>
    </row>
    <row r="192" spans="1:13" ht="27.75" hidden="1" customHeight="1">
      <c r="A192" s="76">
        <v>3</v>
      </c>
      <c r="B192" s="77">
        <v>1</v>
      </c>
      <c r="C192" s="77">
        <v>1</v>
      </c>
      <c r="D192" s="77">
        <v>2</v>
      </c>
      <c r="E192" s="77">
        <v>1</v>
      </c>
      <c r="F192" s="79"/>
      <c r="G192" s="70" t="s">
        <v>129</v>
      </c>
      <c r="H192" s="10">
        <v>159</v>
      </c>
      <c r="I192" s="65">
        <f>SUM(I193:I195)</f>
        <v>0</v>
      </c>
      <c r="J192" s="106">
        <f>SUM(J193:J195)</f>
        <v>0</v>
      </c>
      <c r="K192" s="66">
        <f>SUM(K193:K195)</f>
        <v>0</v>
      </c>
      <c r="L192" s="65">
        <f>SUM(L193:L195)</f>
        <v>0</v>
      </c>
      <c r="M192"/>
    </row>
    <row r="193" spans="1:13" ht="27" hidden="1" customHeight="1">
      <c r="A193" s="71">
        <v>3</v>
      </c>
      <c r="B193" s="69">
        <v>1</v>
      </c>
      <c r="C193" s="69">
        <v>1</v>
      </c>
      <c r="D193" s="69">
        <v>2</v>
      </c>
      <c r="E193" s="69">
        <v>1</v>
      </c>
      <c r="F193" s="72">
        <v>1</v>
      </c>
      <c r="G193" s="70" t="s">
        <v>130</v>
      </c>
      <c r="H193" s="10">
        <v>160</v>
      </c>
      <c r="I193" s="81">
        <v>0</v>
      </c>
      <c r="J193" s="81">
        <v>0</v>
      </c>
      <c r="K193" s="81">
        <v>0</v>
      </c>
      <c r="L193" s="128">
        <v>0</v>
      </c>
      <c r="M193"/>
    </row>
    <row r="194" spans="1:13" ht="27" hidden="1" customHeight="1">
      <c r="A194" s="76">
        <v>3</v>
      </c>
      <c r="B194" s="77">
        <v>1</v>
      </c>
      <c r="C194" s="77">
        <v>1</v>
      </c>
      <c r="D194" s="77">
        <v>2</v>
      </c>
      <c r="E194" s="77">
        <v>1</v>
      </c>
      <c r="F194" s="79">
        <v>2</v>
      </c>
      <c r="G194" s="78" t="s">
        <v>131</v>
      </c>
      <c r="H194" s="10">
        <v>161</v>
      </c>
      <c r="I194" s="83">
        <v>0</v>
      </c>
      <c r="J194" s="83">
        <v>0</v>
      </c>
      <c r="K194" s="83">
        <v>0</v>
      </c>
      <c r="L194" s="83">
        <v>0</v>
      </c>
      <c r="M194"/>
    </row>
    <row r="195" spans="1:13" ht="26.25" hidden="1" customHeight="1">
      <c r="A195" s="71">
        <v>3</v>
      </c>
      <c r="B195" s="69">
        <v>1</v>
      </c>
      <c r="C195" s="69">
        <v>1</v>
      </c>
      <c r="D195" s="69">
        <v>2</v>
      </c>
      <c r="E195" s="69">
        <v>1</v>
      </c>
      <c r="F195" s="72">
        <v>3</v>
      </c>
      <c r="G195" s="70" t="s">
        <v>132</v>
      </c>
      <c r="H195" s="10">
        <v>162</v>
      </c>
      <c r="I195" s="81">
        <v>0</v>
      </c>
      <c r="J195" s="81">
        <v>0</v>
      </c>
      <c r="K195" s="81">
        <v>0</v>
      </c>
      <c r="L195" s="128">
        <v>0</v>
      </c>
      <c r="M195"/>
    </row>
    <row r="196" spans="1:13" ht="27.75" customHeight="1">
      <c r="A196" s="76">
        <v>3</v>
      </c>
      <c r="B196" s="77">
        <v>1</v>
      </c>
      <c r="C196" s="77">
        <v>1</v>
      </c>
      <c r="D196" s="77">
        <v>3</v>
      </c>
      <c r="E196" s="77"/>
      <c r="F196" s="79"/>
      <c r="G196" s="78" t="s">
        <v>133</v>
      </c>
      <c r="H196" s="10">
        <v>163</v>
      </c>
      <c r="I196" s="65">
        <f>I197</f>
        <v>6400</v>
      </c>
      <c r="J196" s="106">
        <f>J197</f>
        <v>6400</v>
      </c>
      <c r="K196" s="66">
        <f>K197</f>
        <v>6400</v>
      </c>
      <c r="L196" s="65">
        <f>L197</f>
        <v>6400</v>
      </c>
      <c r="M196"/>
    </row>
    <row r="197" spans="1:13" ht="23.25" customHeight="1">
      <c r="A197" s="76">
        <v>3</v>
      </c>
      <c r="B197" s="77">
        <v>1</v>
      </c>
      <c r="C197" s="77">
        <v>1</v>
      </c>
      <c r="D197" s="77">
        <v>3</v>
      </c>
      <c r="E197" s="77">
        <v>1</v>
      </c>
      <c r="F197" s="79"/>
      <c r="G197" s="78" t="s">
        <v>133</v>
      </c>
      <c r="H197" s="10">
        <v>164</v>
      </c>
      <c r="I197" s="65">
        <f>SUM(I198:I201)</f>
        <v>6400</v>
      </c>
      <c r="J197" s="65">
        <f>SUM(J198:J201)</f>
        <v>6400</v>
      </c>
      <c r="K197" s="65">
        <f>SUM(K198:K201)</f>
        <v>6400</v>
      </c>
      <c r="L197" s="65">
        <f>SUM(L198:L201)</f>
        <v>6400</v>
      </c>
      <c r="M197"/>
    </row>
    <row r="198" spans="1:13" ht="23.25" hidden="1" customHeight="1">
      <c r="A198" s="76">
        <v>3</v>
      </c>
      <c r="B198" s="77">
        <v>1</v>
      </c>
      <c r="C198" s="77">
        <v>1</v>
      </c>
      <c r="D198" s="77">
        <v>3</v>
      </c>
      <c r="E198" s="77">
        <v>1</v>
      </c>
      <c r="F198" s="79">
        <v>1</v>
      </c>
      <c r="G198" s="78" t="s">
        <v>134</v>
      </c>
      <c r="H198" s="10">
        <v>165</v>
      </c>
      <c r="I198" s="83">
        <v>0</v>
      </c>
      <c r="J198" s="83">
        <v>0</v>
      </c>
      <c r="K198" s="83">
        <v>0</v>
      </c>
      <c r="L198" s="128">
        <v>0</v>
      </c>
      <c r="M198"/>
    </row>
    <row r="199" spans="1:13" ht="29.25" hidden="1" customHeight="1">
      <c r="A199" s="76">
        <v>3</v>
      </c>
      <c r="B199" s="77">
        <v>1</v>
      </c>
      <c r="C199" s="77">
        <v>1</v>
      </c>
      <c r="D199" s="77">
        <v>3</v>
      </c>
      <c r="E199" s="77">
        <v>1</v>
      </c>
      <c r="F199" s="79">
        <v>2</v>
      </c>
      <c r="G199" s="78" t="s">
        <v>135</v>
      </c>
      <c r="H199" s="10">
        <v>166</v>
      </c>
      <c r="I199" s="81">
        <v>0</v>
      </c>
      <c r="J199" s="83">
        <v>0</v>
      </c>
      <c r="K199" s="83">
        <v>0</v>
      </c>
      <c r="L199" s="83">
        <v>0</v>
      </c>
      <c r="M199"/>
    </row>
    <row r="200" spans="1:13" ht="27" hidden="1" customHeight="1">
      <c r="A200" s="76">
        <v>3</v>
      </c>
      <c r="B200" s="77">
        <v>1</v>
      </c>
      <c r="C200" s="77">
        <v>1</v>
      </c>
      <c r="D200" s="77">
        <v>3</v>
      </c>
      <c r="E200" s="77">
        <v>1</v>
      </c>
      <c r="F200" s="79">
        <v>3</v>
      </c>
      <c r="G200" s="80" t="s">
        <v>136</v>
      </c>
      <c r="H200" s="10">
        <v>167</v>
      </c>
      <c r="I200" s="81">
        <v>0</v>
      </c>
      <c r="J200" s="101">
        <v>0</v>
      </c>
      <c r="K200" s="101">
        <v>0</v>
      </c>
      <c r="L200" s="101">
        <v>0</v>
      </c>
      <c r="M200"/>
    </row>
    <row r="201" spans="1:13" ht="25.5" customHeight="1">
      <c r="A201" s="89">
        <v>3</v>
      </c>
      <c r="B201" s="90">
        <v>1</v>
      </c>
      <c r="C201" s="90">
        <v>1</v>
      </c>
      <c r="D201" s="90">
        <v>3</v>
      </c>
      <c r="E201" s="90">
        <v>1</v>
      </c>
      <c r="F201" s="92">
        <v>4</v>
      </c>
      <c r="G201" s="17" t="s">
        <v>137</v>
      </c>
      <c r="H201" s="10">
        <v>168</v>
      </c>
      <c r="I201" s="132">
        <v>6400</v>
      </c>
      <c r="J201" s="133">
        <v>6400</v>
      </c>
      <c r="K201" s="83">
        <v>6400</v>
      </c>
      <c r="L201" s="83">
        <v>6400</v>
      </c>
      <c r="M201"/>
    </row>
    <row r="202" spans="1:13" ht="27" hidden="1" customHeight="1">
      <c r="A202" s="89">
        <v>3</v>
      </c>
      <c r="B202" s="90">
        <v>1</v>
      </c>
      <c r="C202" s="90">
        <v>1</v>
      </c>
      <c r="D202" s="90">
        <v>4</v>
      </c>
      <c r="E202" s="90"/>
      <c r="F202" s="92"/>
      <c r="G202" s="91" t="s">
        <v>138</v>
      </c>
      <c r="H202" s="10">
        <v>169</v>
      </c>
      <c r="I202" s="65">
        <f>I203</f>
        <v>0</v>
      </c>
      <c r="J202" s="109">
        <f>J203</f>
        <v>0</v>
      </c>
      <c r="K202" s="74">
        <f>K203</f>
        <v>0</v>
      </c>
      <c r="L202" s="75">
        <f>L203</f>
        <v>0</v>
      </c>
      <c r="M202"/>
    </row>
    <row r="203" spans="1:13" ht="27.75" hidden="1" customHeight="1">
      <c r="A203" s="76">
        <v>3</v>
      </c>
      <c r="B203" s="77">
        <v>1</v>
      </c>
      <c r="C203" s="77">
        <v>1</v>
      </c>
      <c r="D203" s="77">
        <v>4</v>
      </c>
      <c r="E203" s="77">
        <v>1</v>
      </c>
      <c r="F203" s="79"/>
      <c r="G203" s="91" t="s">
        <v>138</v>
      </c>
      <c r="H203" s="10">
        <v>170</v>
      </c>
      <c r="I203" s="86">
        <f>SUM(I204:I206)</f>
        <v>0</v>
      </c>
      <c r="J203" s="106">
        <f>SUM(J204:J206)</f>
        <v>0</v>
      </c>
      <c r="K203" s="66">
        <f>SUM(K204:K206)</f>
        <v>0</v>
      </c>
      <c r="L203" s="65">
        <f>SUM(L204:L206)</f>
        <v>0</v>
      </c>
      <c r="M203"/>
    </row>
    <row r="204" spans="1:13" ht="24.75" hidden="1" customHeight="1">
      <c r="A204" s="76">
        <v>3</v>
      </c>
      <c r="B204" s="77">
        <v>1</v>
      </c>
      <c r="C204" s="77">
        <v>1</v>
      </c>
      <c r="D204" s="77">
        <v>4</v>
      </c>
      <c r="E204" s="77">
        <v>1</v>
      </c>
      <c r="F204" s="79">
        <v>1</v>
      </c>
      <c r="G204" s="78" t="s">
        <v>139</v>
      </c>
      <c r="H204" s="10">
        <v>171</v>
      </c>
      <c r="I204" s="83">
        <v>0</v>
      </c>
      <c r="J204" s="83">
        <v>0</v>
      </c>
      <c r="K204" s="83">
        <v>0</v>
      </c>
      <c r="L204" s="128">
        <v>0</v>
      </c>
      <c r="M204"/>
    </row>
    <row r="205" spans="1:13" ht="25.5" hidden="1" customHeight="1">
      <c r="A205" s="71">
        <v>3</v>
      </c>
      <c r="B205" s="69">
        <v>1</v>
      </c>
      <c r="C205" s="69">
        <v>1</v>
      </c>
      <c r="D205" s="69">
        <v>4</v>
      </c>
      <c r="E205" s="69">
        <v>1</v>
      </c>
      <c r="F205" s="72">
        <v>2</v>
      </c>
      <c r="G205" s="70" t="s">
        <v>140</v>
      </c>
      <c r="H205" s="10">
        <v>172</v>
      </c>
      <c r="I205" s="81">
        <v>0</v>
      </c>
      <c r="J205" s="81">
        <v>0</v>
      </c>
      <c r="K205" s="82">
        <v>0</v>
      </c>
      <c r="L205" s="83">
        <v>0</v>
      </c>
      <c r="M205"/>
    </row>
    <row r="206" spans="1:13" ht="31.5" hidden="1" customHeight="1">
      <c r="A206" s="76">
        <v>3</v>
      </c>
      <c r="B206" s="77">
        <v>1</v>
      </c>
      <c r="C206" s="77">
        <v>1</v>
      </c>
      <c r="D206" s="77">
        <v>4</v>
      </c>
      <c r="E206" s="77">
        <v>1</v>
      </c>
      <c r="F206" s="79">
        <v>3</v>
      </c>
      <c r="G206" s="78" t="s">
        <v>141</v>
      </c>
      <c r="H206" s="10">
        <v>173</v>
      </c>
      <c r="I206" s="81">
        <v>0</v>
      </c>
      <c r="J206" s="81">
        <v>0</v>
      </c>
      <c r="K206" s="81">
        <v>0</v>
      </c>
      <c r="L206" s="83">
        <v>0</v>
      </c>
      <c r="M206"/>
    </row>
    <row r="207" spans="1:13" ht="25.5" hidden="1" customHeight="1">
      <c r="A207" s="76">
        <v>3</v>
      </c>
      <c r="B207" s="77">
        <v>1</v>
      </c>
      <c r="C207" s="77">
        <v>1</v>
      </c>
      <c r="D207" s="77">
        <v>5</v>
      </c>
      <c r="E207" s="77"/>
      <c r="F207" s="79"/>
      <c r="G207" s="78" t="s">
        <v>142</v>
      </c>
      <c r="H207" s="10">
        <v>174</v>
      </c>
      <c r="I207" s="65">
        <f t="shared" ref="I207:L208" si="18">I208</f>
        <v>0</v>
      </c>
      <c r="J207" s="106">
        <f t="shared" si="18"/>
        <v>0</v>
      </c>
      <c r="K207" s="66">
        <f t="shared" si="18"/>
        <v>0</v>
      </c>
      <c r="L207" s="65">
        <f t="shared" si="18"/>
        <v>0</v>
      </c>
      <c r="M207"/>
    </row>
    <row r="208" spans="1:13" ht="26.25" hidden="1" customHeight="1">
      <c r="A208" s="89">
        <v>3</v>
      </c>
      <c r="B208" s="90">
        <v>1</v>
      </c>
      <c r="C208" s="90">
        <v>1</v>
      </c>
      <c r="D208" s="90">
        <v>5</v>
      </c>
      <c r="E208" s="90">
        <v>1</v>
      </c>
      <c r="F208" s="92"/>
      <c r="G208" s="78" t="s">
        <v>142</v>
      </c>
      <c r="H208" s="10">
        <v>175</v>
      </c>
      <c r="I208" s="66">
        <f t="shared" si="18"/>
        <v>0</v>
      </c>
      <c r="J208" s="66">
        <f t="shared" si="18"/>
        <v>0</v>
      </c>
      <c r="K208" s="66">
        <f t="shared" si="18"/>
        <v>0</v>
      </c>
      <c r="L208" s="66">
        <f t="shared" si="18"/>
        <v>0</v>
      </c>
      <c r="M208"/>
    </row>
    <row r="209" spans="1:16" ht="27" hidden="1" customHeight="1">
      <c r="A209" s="76">
        <v>3</v>
      </c>
      <c r="B209" s="77">
        <v>1</v>
      </c>
      <c r="C209" s="77">
        <v>1</v>
      </c>
      <c r="D209" s="77">
        <v>5</v>
      </c>
      <c r="E209" s="77">
        <v>1</v>
      </c>
      <c r="F209" s="79">
        <v>1</v>
      </c>
      <c r="G209" s="78" t="s">
        <v>142</v>
      </c>
      <c r="H209" s="10">
        <v>176</v>
      </c>
      <c r="I209" s="81">
        <v>0</v>
      </c>
      <c r="J209" s="83">
        <v>0</v>
      </c>
      <c r="K209" s="83">
        <v>0</v>
      </c>
      <c r="L209" s="83">
        <v>0</v>
      </c>
      <c r="M209"/>
    </row>
    <row r="210" spans="1:16" ht="26.25" hidden="1" customHeight="1">
      <c r="A210" s="89">
        <v>3</v>
      </c>
      <c r="B210" s="90">
        <v>1</v>
      </c>
      <c r="C210" s="90">
        <v>2</v>
      </c>
      <c r="D210" s="90"/>
      <c r="E210" s="90"/>
      <c r="F210" s="92"/>
      <c r="G210" s="91" t="s">
        <v>143</v>
      </c>
      <c r="H210" s="10">
        <v>177</v>
      </c>
      <c r="I210" s="65">
        <f t="shared" ref="I210:L211" si="19">I211</f>
        <v>0</v>
      </c>
      <c r="J210" s="109">
        <f t="shared" si="19"/>
        <v>0</v>
      </c>
      <c r="K210" s="74">
        <f t="shared" si="19"/>
        <v>0</v>
      </c>
      <c r="L210" s="75">
        <f t="shared" si="19"/>
        <v>0</v>
      </c>
      <c r="M210"/>
    </row>
    <row r="211" spans="1:16" ht="25.5" hidden="1" customHeight="1">
      <c r="A211" s="76">
        <v>3</v>
      </c>
      <c r="B211" s="77">
        <v>1</v>
      </c>
      <c r="C211" s="77">
        <v>2</v>
      </c>
      <c r="D211" s="77">
        <v>1</v>
      </c>
      <c r="E211" s="77"/>
      <c r="F211" s="79"/>
      <c r="G211" s="91" t="s">
        <v>143</v>
      </c>
      <c r="H211" s="10">
        <v>178</v>
      </c>
      <c r="I211" s="86">
        <f t="shared" si="19"/>
        <v>0</v>
      </c>
      <c r="J211" s="106">
        <f t="shared" si="19"/>
        <v>0</v>
      </c>
      <c r="K211" s="66">
        <f t="shared" si="19"/>
        <v>0</v>
      </c>
      <c r="L211" s="65">
        <f t="shared" si="19"/>
        <v>0</v>
      </c>
      <c r="M211"/>
    </row>
    <row r="212" spans="1:16" ht="26.25" hidden="1" customHeight="1">
      <c r="A212" s="71">
        <v>3</v>
      </c>
      <c r="B212" s="69">
        <v>1</v>
      </c>
      <c r="C212" s="69">
        <v>2</v>
      </c>
      <c r="D212" s="69">
        <v>1</v>
      </c>
      <c r="E212" s="69">
        <v>1</v>
      </c>
      <c r="F212" s="72"/>
      <c r="G212" s="91" t="s">
        <v>143</v>
      </c>
      <c r="H212" s="10">
        <v>179</v>
      </c>
      <c r="I212" s="65">
        <f>SUM(I213:I216)</f>
        <v>0</v>
      </c>
      <c r="J212" s="108">
        <f>SUM(J213:J216)</f>
        <v>0</v>
      </c>
      <c r="K212" s="87">
        <f>SUM(K213:K216)</f>
        <v>0</v>
      </c>
      <c r="L212" s="86">
        <f>SUM(L213:L216)</f>
        <v>0</v>
      </c>
      <c r="M212"/>
    </row>
    <row r="213" spans="1:16" ht="41.25" hidden="1" customHeight="1">
      <c r="A213" s="76">
        <v>3</v>
      </c>
      <c r="B213" s="77">
        <v>1</v>
      </c>
      <c r="C213" s="77">
        <v>2</v>
      </c>
      <c r="D213" s="77">
        <v>1</v>
      </c>
      <c r="E213" s="77">
        <v>1</v>
      </c>
      <c r="F213" s="79">
        <v>2</v>
      </c>
      <c r="G213" s="78" t="s">
        <v>144</v>
      </c>
      <c r="H213" s="10">
        <v>180</v>
      </c>
      <c r="I213" s="83">
        <v>0</v>
      </c>
      <c r="J213" s="83">
        <v>0</v>
      </c>
      <c r="K213" s="83">
        <v>0</v>
      </c>
      <c r="L213" s="83">
        <v>0</v>
      </c>
      <c r="M213"/>
    </row>
    <row r="214" spans="1:16" ht="26.25" hidden="1" customHeight="1">
      <c r="A214" s="76">
        <v>3</v>
      </c>
      <c r="B214" s="77">
        <v>1</v>
      </c>
      <c r="C214" s="77">
        <v>2</v>
      </c>
      <c r="D214" s="76">
        <v>1</v>
      </c>
      <c r="E214" s="77">
        <v>1</v>
      </c>
      <c r="F214" s="79">
        <v>3</v>
      </c>
      <c r="G214" s="78" t="s">
        <v>145</v>
      </c>
      <c r="H214" s="10">
        <v>181</v>
      </c>
      <c r="I214" s="83">
        <v>0</v>
      </c>
      <c r="J214" s="83">
        <v>0</v>
      </c>
      <c r="K214" s="83">
        <v>0</v>
      </c>
      <c r="L214" s="83">
        <v>0</v>
      </c>
      <c r="M214"/>
    </row>
    <row r="215" spans="1:16" ht="27.75" hidden="1" customHeight="1">
      <c r="A215" s="76">
        <v>3</v>
      </c>
      <c r="B215" s="77">
        <v>1</v>
      </c>
      <c r="C215" s="77">
        <v>2</v>
      </c>
      <c r="D215" s="76">
        <v>1</v>
      </c>
      <c r="E215" s="77">
        <v>1</v>
      </c>
      <c r="F215" s="79">
        <v>4</v>
      </c>
      <c r="G215" s="78" t="s">
        <v>146</v>
      </c>
      <c r="H215" s="10">
        <v>182</v>
      </c>
      <c r="I215" s="83">
        <v>0</v>
      </c>
      <c r="J215" s="83">
        <v>0</v>
      </c>
      <c r="K215" s="83">
        <v>0</v>
      </c>
      <c r="L215" s="83">
        <v>0</v>
      </c>
      <c r="M215"/>
    </row>
    <row r="216" spans="1:16" ht="27" hidden="1" customHeight="1">
      <c r="A216" s="89">
        <v>3</v>
      </c>
      <c r="B216" s="98">
        <v>1</v>
      </c>
      <c r="C216" s="98">
        <v>2</v>
      </c>
      <c r="D216" s="97">
        <v>1</v>
      </c>
      <c r="E216" s="98">
        <v>1</v>
      </c>
      <c r="F216" s="99">
        <v>5</v>
      </c>
      <c r="G216" s="100" t="s">
        <v>147</v>
      </c>
      <c r="H216" s="10">
        <v>183</v>
      </c>
      <c r="I216" s="83">
        <v>0</v>
      </c>
      <c r="J216" s="83">
        <v>0</v>
      </c>
      <c r="K216" s="83">
        <v>0</v>
      </c>
      <c r="L216" s="128">
        <v>0</v>
      </c>
      <c r="M216"/>
    </row>
    <row r="217" spans="1:16" ht="29.25" hidden="1" customHeight="1">
      <c r="A217" s="76">
        <v>3</v>
      </c>
      <c r="B217" s="77">
        <v>1</v>
      </c>
      <c r="C217" s="77">
        <v>3</v>
      </c>
      <c r="D217" s="76"/>
      <c r="E217" s="77"/>
      <c r="F217" s="79"/>
      <c r="G217" s="78" t="s">
        <v>148</v>
      </c>
      <c r="H217" s="10">
        <v>184</v>
      </c>
      <c r="I217" s="65">
        <f>SUM(I218+I221)</f>
        <v>0</v>
      </c>
      <c r="J217" s="106">
        <f>SUM(J218+J221)</f>
        <v>0</v>
      </c>
      <c r="K217" s="66">
        <f>SUM(K218+K221)</f>
        <v>0</v>
      </c>
      <c r="L217" s="65">
        <f>SUM(L218+L221)</f>
        <v>0</v>
      </c>
      <c r="M217"/>
    </row>
    <row r="218" spans="1:16" ht="27.75" hidden="1" customHeight="1">
      <c r="A218" s="71">
        <v>3</v>
      </c>
      <c r="B218" s="69">
        <v>1</v>
      </c>
      <c r="C218" s="69">
        <v>3</v>
      </c>
      <c r="D218" s="71">
        <v>1</v>
      </c>
      <c r="E218" s="76"/>
      <c r="F218" s="72"/>
      <c r="G218" s="70" t="s">
        <v>149</v>
      </c>
      <c r="H218" s="10">
        <v>185</v>
      </c>
      <c r="I218" s="86">
        <f t="shared" ref="I218:L219" si="20">I219</f>
        <v>0</v>
      </c>
      <c r="J218" s="108">
        <f t="shared" si="20"/>
        <v>0</v>
      </c>
      <c r="K218" s="87">
        <f t="shared" si="20"/>
        <v>0</v>
      </c>
      <c r="L218" s="86">
        <f t="shared" si="20"/>
        <v>0</v>
      </c>
      <c r="M218"/>
    </row>
    <row r="219" spans="1:16" ht="30.75" hidden="1" customHeight="1">
      <c r="A219" s="76">
        <v>3</v>
      </c>
      <c r="B219" s="77">
        <v>1</v>
      </c>
      <c r="C219" s="77">
        <v>3</v>
      </c>
      <c r="D219" s="76">
        <v>1</v>
      </c>
      <c r="E219" s="76">
        <v>1</v>
      </c>
      <c r="F219" s="79"/>
      <c r="G219" s="70" t="s">
        <v>149</v>
      </c>
      <c r="H219" s="10">
        <v>186</v>
      </c>
      <c r="I219" s="65">
        <f t="shared" si="20"/>
        <v>0</v>
      </c>
      <c r="J219" s="106">
        <f t="shared" si="20"/>
        <v>0</v>
      </c>
      <c r="K219" s="66">
        <f t="shared" si="20"/>
        <v>0</v>
      </c>
      <c r="L219" s="65">
        <f t="shared" si="20"/>
        <v>0</v>
      </c>
      <c r="M219"/>
    </row>
    <row r="220" spans="1:16" ht="27.75" hidden="1" customHeight="1">
      <c r="A220" s="76">
        <v>3</v>
      </c>
      <c r="B220" s="78">
        <v>1</v>
      </c>
      <c r="C220" s="76">
        <v>3</v>
      </c>
      <c r="D220" s="77">
        <v>1</v>
      </c>
      <c r="E220" s="77">
        <v>1</v>
      </c>
      <c r="F220" s="79">
        <v>1</v>
      </c>
      <c r="G220" s="70" t="s">
        <v>149</v>
      </c>
      <c r="H220" s="10">
        <v>187</v>
      </c>
      <c r="I220" s="128">
        <v>0</v>
      </c>
      <c r="J220" s="128">
        <v>0</v>
      </c>
      <c r="K220" s="128">
        <v>0</v>
      </c>
      <c r="L220" s="128">
        <v>0</v>
      </c>
      <c r="M220"/>
    </row>
    <row r="221" spans="1:16" ht="30.75" hidden="1" customHeight="1">
      <c r="A221" s="76">
        <v>3</v>
      </c>
      <c r="B221" s="78">
        <v>1</v>
      </c>
      <c r="C221" s="76">
        <v>3</v>
      </c>
      <c r="D221" s="77">
        <v>2</v>
      </c>
      <c r="E221" s="77"/>
      <c r="F221" s="79"/>
      <c r="G221" s="78" t="s">
        <v>150</v>
      </c>
      <c r="H221" s="10">
        <v>188</v>
      </c>
      <c r="I221" s="65">
        <f>I222</f>
        <v>0</v>
      </c>
      <c r="J221" s="106">
        <f>J222</f>
        <v>0</v>
      </c>
      <c r="K221" s="66">
        <f>K222</f>
        <v>0</v>
      </c>
      <c r="L221" s="65">
        <f>L222</f>
        <v>0</v>
      </c>
      <c r="M221"/>
    </row>
    <row r="222" spans="1:16" ht="27" hidden="1" customHeight="1">
      <c r="A222" s="71">
        <v>3</v>
      </c>
      <c r="B222" s="70">
        <v>1</v>
      </c>
      <c r="C222" s="71">
        <v>3</v>
      </c>
      <c r="D222" s="69">
        <v>2</v>
      </c>
      <c r="E222" s="69">
        <v>1</v>
      </c>
      <c r="F222" s="72"/>
      <c r="G222" s="78" t="s">
        <v>150</v>
      </c>
      <c r="H222" s="10">
        <v>189</v>
      </c>
      <c r="I222" s="65">
        <f t="shared" ref="I222:P222" si="21">SUM(I223:I228)</f>
        <v>0</v>
      </c>
      <c r="J222" s="65">
        <f t="shared" si="21"/>
        <v>0</v>
      </c>
      <c r="K222" s="65">
        <f t="shared" si="21"/>
        <v>0</v>
      </c>
      <c r="L222" s="65">
        <f t="shared" si="21"/>
        <v>0</v>
      </c>
      <c r="M222" s="134">
        <f t="shared" si="21"/>
        <v>0</v>
      </c>
      <c r="N222" s="134">
        <f t="shared" si="21"/>
        <v>0</v>
      </c>
      <c r="O222" s="134">
        <f t="shared" si="21"/>
        <v>0</v>
      </c>
      <c r="P222" s="134">
        <f t="shared" si="21"/>
        <v>0</v>
      </c>
    </row>
    <row r="223" spans="1:16" ht="24.75" hidden="1" customHeight="1">
      <c r="A223" s="76">
        <v>3</v>
      </c>
      <c r="B223" s="78">
        <v>1</v>
      </c>
      <c r="C223" s="76">
        <v>3</v>
      </c>
      <c r="D223" s="77">
        <v>2</v>
      </c>
      <c r="E223" s="77">
        <v>1</v>
      </c>
      <c r="F223" s="79">
        <v>1</v>
      </c>
      <c r="G223" s="78" t="s">
        <v>151</v>
      </c>
      <c r="H223" s="10">
        <v>190</v>
      </c>
      <c r="I223" s="83">
        <v>0</v>
      </c>
      <c r="J223" s="83">
        <v>0</v>
      </c>
      <c r="K223" s="83">
        <v>0</v>
      </c>
      <c r="L223" s="128">
        <v>0</v>
      </c>
      <c r="M223"/>
    </row>
    <row r="224" spans="1:16" ht="26.25" hidden="1" customHeight="1">
      <c r="A224" s="76">
        <v>3</v>
      </c>
      <c r="B224" s="78">
        <v>1</v>
      </c>
      <c r="C224" s="76">
        <v>3</v>
      </c>
      <c r="D224" s="77">
        <v>2</v>
      </c>
      <c r="E224" s="77">
        <v>1</v>
      </c>
      <c r="F224" s="79">
        <v>2</v>
      </c>
      <c r="G224" s="78" t="s">
        <v>152</v>
      </c>
      <c r="H224" s="10">
        <v>191</v>
      </c>
      <c r="I224" s="83">
        <v>0</v>
      </c>
      <c r="J224" s="83">
        <v>0</v>
      </c>
      <c r="K224" s="83">
        <v>0</v>
      </c>
      <c r="L224" s="83">
        <v>0</v>
      </c>
      <c r="M224"/>
    </row>
    <row r="225" spans="1:13" ht="26.25" hidden="1" customHeight="1">
      <c r="A225" s="76">
        <v>3</v>
      </c>
      <c r="B225" s="78">
        <v>1</v>
      </c>
      <c r="C225" s="76">
        <v>3</v>
      </c>
      <c r="D225" s="77">
        <v>2</v>
      </c>
      <c r="E225" s="77">
        <v>1</v>
      </c>
      <c r="F225" s="79">
        <v>3</v>
      </c>
      <c r="G225" s="78" t="s">
        <v>153</v>
      </c>
      <c r="H225" s="10">
        <v>192</v>
      </c>
      <c r="I225" s="83">
        <v>0</v>
      </c>
      <c r="J225" s="83">
        <v>0</v>
      </c>
      <c r="K225" s="83">
        <v>0</v>
      </c>
      <c r="L225" s="83">
        <v>0</v>
      </c>
      <c r="M225"/>
    </row>
    <row r="226" spans="1:13" ht="27.75" hidden="1" customHeight="1">
      <c r="A226" s="76">
        <v>3</v>
      </c>
      <c r="B226" s="78">
        <v>1</v>
      </c>
      <c r="C226" s="76">
        <v>3</v>
      </c>
      <c r="D226" s="77">
        <v>2</v>
      </c>
      <c r="E226" s="77">
        <v>1</v>
      </c>
      <c r="F226" s="79">
        <v>4</v>
      </c>
      <c r="G226" s="78" t="s">
        <v>154</v>
      </c>
      <c r="H226" s="10">
        <v>193</v>
      </c>
      <c r="I226" s="83">
        <v>0</v>
      </c>
      <c r="J226" s="83">
        <v>0</v>
      </c>
      <c r="K226" s="83">
        <v>0</v>
      </c>
      <c r="L226" s="128">
        <v>0</v>
      </c>
      <c r="M226"/>
    </row>
    <row r="227" spans="1:13" ht="29.25" hidden="1" customHeight="1">
      <c r="A227" s="76">
        <v>3</v>
      </c>
      <c r="B227" s="78">
        <v>1</v>
      </c>
      <c r="C227" s="76">
        <v>3</v>
      </c>
      <c r="D227" s="77">
        <v>2</v>
      </c>
      <c r="E227" s="77">
        <v>1</v>
      </c>
      <c r="F227" s="79">
        <v>5</v>
      </c>
      <c r="G227" s="70" t="s">
        <v>155</v>
      </c>
      <c r="H227" s="10">
        <v>194</v>
      </c>
      <c r="I227" s="83">
        <v>0</v>
      </c>
      <c r="J227" s="83">
        <v>0</v>
      </c>
      <c r="K227" s="83">
        <v>0</v>
      </c>
      <c r="L227" s="83">
        <v>0</v>
      </c>
      <c r="M227"/>
    </row>
    <row r="228" spans="1:13" ht="25.5" hidden="1" customHeight="1">
      <c r="A228" s="76">
        <v>3</v>
      </c>
      <c r="B228" s="78">
        <v>1</v>
      </c>
      <c r="C228" s="76">
        <v>3</v>
      </c>
      <c r="D228" s="77">
        <v>2</v>
      </c>
      <c r="E228" s="77">
        <v>1</v>
      </c>
      <c r="F228" s="79">
        <v>6</v>
      </c>
      <c r="G228" s="70" t="s">
        <v>150</v>
      </c>
      <c r="H228" s="10">
        <v>195</v>
      </c>
      <c r="I228" s="83">
        <v>0</v>
      </c>
      <c r="J228" s="83">
        <v>0</v>
      </c>
      <c r="K228" s="83">
        <v>0</v>
      </c>
      <c r="L228" s="128">
        <v>0</v>
      </c>
      <c r="M228"/>
    </row>
    <row r="229" spans="1:13" ht="27" hidden="1" customHeight="1">
      <c r="A229" s="71">
        <v>3</v>
      </c>
      <c r="B229" s="69">
        <v>1</v>
      </c>
      <c r="C229" s="69">
        <v>4</v>
      </c>
      <c r="D229" s="69"/>
      <c r="E229" s="69"/>
      <c r="F229" s="72"/>
      <c r="G229" s="70" t="s">
        <v>156</v>
      </c>
      <c r="H229" s="10">
        <v>196</v>
      </c>
      <c r="I229" s="86">
        <f t="shared" ref="I229:L231" si="22">I230</f>
        <v>0</v>
      </c>
      <c r="J229" s="108">
        <f t="shared" si="22"/>
        <v>0</v>
      </c>
      <c r="K229" s="87">
        <f t="shared" si="22"/>
        <v>0</v>
      </c>
      <c r="L229" s="87">
        <f t="shared" si="22"/>
        <v>0</v>
      </c>
      <c r="M229"/>
    </row>
    <row r="230" spans="1:13" ht="27" hidden="1" customHeight="1">
      <c r="A230" s="89">
        <v>3</v>
      </c>
      <c r="B230" s="98">
        <v>1</v>
      </c>
      <c r="C230" s="98">
        <v>4</v>
      </c>
      <c r="D230" s="98">
        <v>1</v>
      </c>
      <c r="E230" s="98"/>
      <c r="F230" s="99"/>
      <c r="G230" s="70" t="s">
        <v>156</v>
      </c>
      <c r="H230" s="10">
        <v>197</v>
      </c>
      <c r="I230" s="93">
        <f t="shared" si="22"/>
        <v>0</v>
      </c>
      <c r="J230" s="120">
        <f t="shared" si="22"/>
        <v>0</v>
      </c>
      <c r="K230" s="94">
        <f t="shared" si="22"/>
        <v>0</v>
      </c>
      <c r="L230" s="94">
        <f t="shared" si="22"/>
        <v>0</v>
      </c>
      <c r="M230"/>
    </row>
    <row r="231" spans="1:13" ht="27.75" hidden="1" customHeight="1">
      <c r="A231" s="76">
        <v>3</v>
      </c>
      <c r="B231" s="77">
        <v>1</v>
      </c>
      <c r="C231" s="77">
        <v>4</v>
      </c>
      <c r="D231" s="77">
        <v>1</v>
      </c>
      <c r="E231" s="77">
        <v>1</v>
      </c>
      <c r="F231" s="79"/>
      <c r="G231" s="70" t="s">
        <v>157</v>
      </c>
      <c r="H231" s="10">
        <v>198</v>
      </c>
      <c r="I231" s="65">
        <f t="shared" si="22"/>
        <v>0</v>
      </c>
      <c r="J231" s="106">
        <f t="shared" si="22"/>
        <v>0</v>
      </c>
      <c r="K231" s="66">
        <f t="shared" si="22"/>
        <v>0</v>
      </c>
      <c r="L231" s="66">
        <f t="shared" si="22"/>
        <v>0</v>
      </c>
      <c r="M231"/>
    </row>
    <row r="232" spans="1:13" ht="27" hidden="1" customHeight="1">
      <c r="A232" s="80">
        <v>3</v>
      </c>
      <c r="B232" s="76">
        <v>1</v>
      </c>
      <c r="C232" s="77">
        <v>4</v>
      </c>
      <c r="D232" s="77">
        <v>1</v>
      </c>
      <c r="E232" s="77">
        <v>1</v>
      </c>
      <c r="F232" s="79">
        <v>1</v>
      </c>
      <c r="G232" s="70" t="s">
        <v>157</v>
      </c>
      <c r="H232" s="10">
        <v>199</v>
      </c>
      <c r="I232" s="83">
        <v>0</v>
      </c>
      <c r="J232" s="83">
        <v>0</v>
      </c>
      <c r="K232" s="83">
        <v>0</v>
      </c>
      <c r="L232" s="83">
        <v>0</v>
      </c>
      <c r="M232"/>
    </row>
    <row r="233" spans="1:13" ht="26.25" hidden="1" customHeight="1">
      <c r="A233" s="80">
        <v>3</v>
      </c>
      <c r="B233" s="77">
        <v>1</v>
      </c>
      <c r="C233" s="77">
        <v>5</v>
      </c>
      <c r="D233" s="77"/>
      <c r="E233" s="77"/>
      <c r="F233" s="79"/>
      <c r="G233" s="78" t="s">
        <v>158</v>
      </c>
      <c r="H233" s="10">
        <v>200</v>
      </c>
      <c r="I233" s="65">
        <f t="shared" ref="I233:L234" si="23">I234</f>
        <v>0</v>
      </c>
      <c r="J233" s="65">
        <f t="shared" si="23"/>
        <v>0</v>
      </c>
      <c r="K233" s="65">
        <f t="shared" si="23"/>
        <v>0</v>
      </c>
      <c r="L233" s="65">
        <f t="shared" si="23"/>
        <v>0</v>
      </c>
      <c r="M233"/>
    </row>
    <row r="234" spans="1:13" ht="30" hidden="1" customHeight="1">
      <c r="A234" s="80">
        <v>3</v>
      </c>
      <c r="B234" s="77">
        <v>1</v>
      </c>
      <c r="C234" s="77">
        <v>5</v>
      </c>
      <c r="D234" s="77">
        <v>1</v>
      </c>
      <c r="E234" s="77"/>
      <c r="F234" s="79"/>
      <c r="G234" s="78" t="s">
        <v>158</v>
      </c>
      <c r="H234" s="10">
        <v>201</v>
      </c>
      <c r="I234" s="65">
        <f t="shared" si="23"/>
        <v>0</v>
      </c>
      <c r="J234" s="65">
        <f t="shared" si="23"/>
        <v>0</v>
      </c>
      <c r="K234" s="65">
        <f t="shared" si="23"/>
        <v>0</v>
      </c>
      <c r="L234" s="65">
        <f t="shared" si="23"/>
        <v>0</v>
      </c>
      <c r="M234"/>
    </row>
    <row r="235" spans="1:13" ht="27" hidden="1" customHeight="1">
      <c r="A235" s="80">
        <v>3</v>
      </c>
      <c r="B235" s="77">
        <v>1</v>
      </c>
      <c r="C235" s="77">
        <v>5</v>
      </c>
      <c r="D235" s="77">
        <v>1</v>
      </c>
      <c r="E235" s="77">
        <v>1</v>
      </c>
      <c r="F235" s="79"/>
      <c r="G235" s="78" t="s">
        <v>158</v>
      </c>
      <c r="H235" s="10">
        <v>202</v>
      </c>
      <c r="I235" s="65">
        <f>SUM(I236:I238)</f>
        <v>0</v>
      </c>
      <c r="J235" s="65">
        <f>SUM(J236:J238)</f>
        <v>0</v>
      </c>
      <c r="K235" s="65">
        <f>SUM(K236:K238)</f>
        <v>0</v>
      </c>
      <c r="L235" s="65">
        <f>SUM(L236:L238)</f>
        <v>0</v>
      </c>
      <c r="M235"/>
    </row>
    <row r="236" spans="1:13" ht="31.5" hidden="1" customHeight="1">
      <c r="A236" s="80">
        <v>3</v>
      </c>
      <c r="B236" s="77">
        <v>1</v>
      </c>
      <c r="C236" s="77">
        <v>5</v>
      </c>
      <c r="D236" s="77">
        <v>1</v>
      </c>
      <c r="E236" s="77">
        <v>1</v>
      </c>
      <c r="F236" s="79">
        <v>1</v>
      </c>
      <c r="G236" s="135" t="s">
        <v>159</v>
      </c>
      <c r="H236" s="10">
        <v>203</v>
      </c>
      <c r="I236" s="83">
        <v>0</v>
      </c>
      <c r="J236" s="83">
        <v>0</v>
      </c>
      <c r="K236" s="83">
        <v>0</v>
      </c>
      <c r="L236" s="83">
        <v>0</v>
      </c>
      <c r="M236"/>
    </row>
    <row r="237" spans="1:13" ht="25.5" hidden="1" customHeight="1">
      <c r="A237" s="80">
        <v>3</v>
      </c>
      <c r="B237" s="77">
        <v>1</v>
      </c>
      <c r="C237" s="77">
        <v>5</v>
      </c>
      <c r="D237" s="77">
        <v>1</v>
      </c>
      <c r="E237" s="77">
        <v>1</v>
      </c>
      <c r="F237" s="79">
        <v>2</v>
      </c>
      <c r="G237" s="135" t="s">
        <v>160</v>
      </c>
      <c r="H237" s="10">
        <v>204</v>
      </c>
      <c r="I237" s="83">
        <v>0</v>
      </c>
      <c r="J237" s="83">
        <v>0</v>
      </c>
      <c r="K237" s="83">
        <v>0</v>
      </c>
      <c r="L237" s="83">
        <v>0</v>
      </c>
      <c r="M237"/>
    </row>
    <row r="238" spans="1:13" ht="28.5" hidden="1" customHeight="1">
      <c r="A238" s="80">
        <v>3</v>
      </c>
      <c r="B238" s="77">
        <v>1</v>
      </c>
      <c r="C238" s="77">
        <v>5</v>
      </c>
      <c r="D238" s="77">
        <v>1</v>
      </c>
      <c r="E238" s="77">
        <v>1</v>
      </c>
      <c r="F238" s="79">
        <v>3</v>
      </c>
      <c r="G238" s="135" t="s">
        <v>161</v>
      </c>
      <c r="H238" s="10">
        <v>205</v>
      </c>
      <c r="I238" s="83">
        <v>0</v>
      </c>
      <c r="J238" s="83">
        <v>0</v>
      </c>
      <c r="K238" s="83">
        <v>0</v>
      </c>
      <c r="L238" s="83">
        <v>0</v>
      </c>
      <c r="M238"/>
    </row>
    <row r="239" spans="1:13" ht="41.25" hidden="1" customHeight="1">
      <c r="A239" s="61">
        <v>3</v>
      </c>
      <c r="B239" s="62">
        <v>2</v>
      </c>
      <c r="C239" s="62"/>
      <c r="D239" s="62"/>
      <c r="E239" s="62"/>
      <c r="F239" s="64"/>
      <c r="G239" s="63" t="s">
        <v>162</v>
      </c>
      <c r="H239" s="10">
        <v>206</v>
      </c>
      <c r="I239" s="65">
        <f>SUM(I240+I272)</f>
        <v>0</v>
      </c>
      <c r="J239" s="106">
        <f>SUM(J240+J272)</f>
        <v>0</v>
      </c>
      <c r="K239" s="66">
        <f>SUM(K240+K272)</f>
        <v>0</v>
      </c>
      <c r="L239" s="66">
        <f>SUM(L240+L272)</f>
        <v>0</v>
      </c>
      <c r="M239"/>
    </row>
    <row r="240" spans="1:13" ht="26.25" hidden="1" customHeight="1">
      <c r="A240" s="89">
        <v>3</v>
      </c>
      <c r="B240" s="97">
        <v>2</v>
      </c>
      <c r="C240" s="98">
        <v>1</v>
      </c>
      <c r="D240" s="98"/>
      <c r="E240" s="98"/>
      <c r="F240" s="99"/>
      <c r="G240" s="100" t="s">
        <v>163</v>
      </c>
      <c r="H240" s="10">
        <v>207</v>
      </c>
      <c r="I240" s="93">
        <f>SUM(I241+I250+I254+I258+I262+I265+I268)</f>
        <v>0</v>
      </c>
      <c r="J240" s="120">
        <f>SUM(J241+J250+J254+J258+J262+J265+J268)</f>
        <v>0</v>
      </c>
      <c r="K240" s="94">
        <f>SUM(K241+K250+K254+K258+K262+K265+K268)</f>
        <v>0</v>
      </c>
      <c r="L240" s="94">
        <f>SUM(L241+L250+L254+L258+L262+L265+L268)</f>
        <v>0</v>
      </c>
      <c r="M240"/>
    </row>
    <row r="241" spans="1:13" ht="30" hidden="1" customHeight="1">
      <c r="A241" s="76">
        <v>3</v>
      </c>
      <c r="B241" s="77">
        <v>2</v>
      </c>
      <c r="C241" s="77">
        <v>1</v>
      </c>
      <c r="D241" s="77">
        <v>1</v>
      </c>
      <c r="E241" s="77"/>
      <c r="F241" s="79"/>
      <c r="G241" s="78" t="s">
        <v>164</v>
      </c>
      <c r="H241" s="10">
        <v>208</v>
      </c>
      <c r="I241" s="93">
        <f>I242</f>
        <v>0</v>
      </c>
      <c r="J241" s="93">
        <f>J242</f>
        <v>0</v>
      </c>
      <c r="K241" s="93">
        <f>K242</f>
        <v>0</v>
      </c>
      <c r="L241" s="93">
        <f>L242</f>
        <v>0</v>
      </c>
      <c r="M241"/>
    </row>
    <row r="242" spans="1:13" ht="27" hidden="1" customHeight="1">
      <c r="A242" s="76">
        <v>3</v>
      </c>
      <c r="B242" s="76">
        <v>2</v>
      </c>
      <c r="C242" s="77">
        <v>1</v>
      </c>
      <c r="D242" s="77">
        <v>1</v>
      </c>
      <c r="E242" s="77">
        <v>1</v>
      </c>
      <c r="F242" s="79"/>
      <c r="G242" s="78" t="s">
        <v>165</v>
      </c>
      <c r="H242" s="10">
        <v>209</v>
      </c>
      <c r="I242" s="65">
        <f>SUM(I243:I243)</f>
        <v>0</v>
      </c>
      <c r="J242" s="106">
        <f>SUM(J243:J243)</f>
        <v>0</v>
      </c>
      <c r="K242" s="66">
        <f>SUM(K243:K243)</f>
        <v>0</v>
      </c>
      <c r="L242" s="66">
        <f>SUM(L243:L243)</f>
        <v>0</v>
      </c>
      <c r="M242"/>
    </row>
    <row r="243" spans="1:13" ht="25.5" hidden="1" customHeight="1">
      <c r="A243" s="89">
        <v>3</v>
      </c>
      <c r="B243" s="89">
        <v>2</v>
      </c>
      <c r="C243" s="98">
        <v>1</v>
      </c>
      <c r="D243" s="98">
        <v>1</v>
      </c>
      <c r="E243" s="98">
        <v>1</v>
      </c>
      <c r="F243" s="99">
        <v>1</v>
      </c>
      <c r="G243" s="100" t="s">
        <v>165</v>
      </c>
      <c r="H243" s="10">
        <v>210</v>
      </c>
      <c r="I243" s="83">
        <v>0</v>
      </c>
      <c r="J243" s="83">
        <v>0</v>
      </c>
      <c r="K243" s="83">
        <v>0</v>
      </c>
      <c r="L243" s="83">
        <v>0</v>
      </c>
      <c r="M243"/>
    </row>
    <row r="244" spans="1:13" ht="25.5" hidden="1" customHeight="1">
      <c r="A244" s="89">
        <v>3</v>
      </c>
      <c r="B244" s="98">
        <v>2</v>
      </c>
      <c r="C244" s="98">
        <v>1</v>
      </c>
      <c r="D244" s="98">
        <v>1</v>
      </c>
      <c r="E244" s="98">
        <v>2</v>
      </c>
      <c r="F244" s="99"/>
      <c r="G244" s="100" t="s">
        <v>166</v>
      </c>
      <c r="H244" s="10">
        <v>211</v>
      </c>
      <c r="I244" s="65">
        <f>SUM(I245:I246)</f>
        <v>0</v>
      </c>
      <c r="J244" s="65">
        <f>SUM(J245:J246)</f>
        <v>0</v>
      </c>
      <c r="K244" s="65">
        <f>SUM(K245:K246)</f>
        <v>0</v>
      </c>
      <c r="L244" s="65">
        <f>SUM(L245:L246)</f>
        <v>0</v>
      </c>
      <c r="M244"/>
    </row>
    <row r="245" spans="1:13" ht="24.75" hidden="1" customHeight="1">
      <c r="A245" s="89">
        <v>3</v>
      </c>
      <c r="B245" s="98">
        <v>2</v>
      </c>
      <c r="C245" s="98">
        <v>1</v>
      </c>
      <c r="D245" s="98">
        <v>1</v>
      </c>
      <c r="E245" s="98">
        <v>2</v>
      </c>
      <c r="F245" s="99">
        <v>1</v>
      </c>
      <c r="G245" s="100" t="s">
        <v>167</v>
      </c>
      <c r="H245" s="10">
        <v>212</v>
      </c>
      <c r="I245" s="83">
        <v>0</v>
      </c>
      <c r="J245" s="83">
        <v>0</v>
      </c>
      <c r="K245" s="83">
        <v>0</v>
      </c>
      <c r="L245" s="83">
        <v>0</v>
      </c>
      <c r="M245"/>
    </row>
    <row r="246" spans="1:13" ht="25.5" hidden="1" customHeight="1">
      <c r="A246" s="89">
        <v>3</v>
      </c>
      <c r="B246" s="98">
        <v>2</v>
      </c>
      <c r="C246" s="98">
        <v>1</v>
      </c>
      <c r="D246" s="98">
        <v>1</v>
      </c>
      <c r="E246" s="98">
        <v>2</v>
      </c>
      <c r="F246" s="99">
        <v>2</v>
      </c>
      <c r="G246" s="100" t="s">
        <v>168</v>
      </c>
      <c r="H246" s="10">
        <v>213</v>
      </c>
      <c r="I246" s="83">
        <v>0</v>
      </c>
      <c r="J246" s="83">
        <v>0</v>
      </c>
      <c r="K246" s="83">
        <v>0</v>
      </c>
      <c r="L246" s="83">
        <v>0</v>
      </c>
      <c r="M246"/>
    </row>
    <row r="247" spans="1:13" ht="25.5" hidden="1" customHeight="1">
      <c r="A247" s="89">
        <v>3</v>
      </c>
      <c r="B247" s="98">
        <v>2</v>
      </c>
      <c r="C247" s="98">
        <v>1</v>
      </c>
      <c r="D247" s="98">
        <v>1</v>
      </c>
      <c r="E247" s="98">
        <v>3</v>
      </c>
      <c r="F247" s="136"/>
      <c r="G247" s="100" t="s">
        <v>169</v>
      </c>
      <c r="H247" s="10">
        <v>214</v>
      </c>
      <c r="I247" s="65">
        <f>SUM(I248:I249)</f>
        <v>0</v>
      </c>
      <c r="J247" s="65">
        <f>SUM(J248:J249)</f>
        <v>0</v>
      </c>
      <c r="K247" s="65">
        <f>SUM(K248:K249)</f>
        <v>0</v>
      </c>
      <c r="L247" s="65">
        <f>SUM(L248:L249)</f>
        <v>0</v>
      </c>
      <c r="M247"/>
    </row>
    <row r="248" spans="1:13" ht="29.25" hidden="1" customHeight="1">
      <c r="A248" s="89">
        <v>3</v>
      </c>
      <c r="B248" s="98">
        <v>2</v>
      </c>
      <c r="C248" s="98">
        <v>1</v>
      </c>
      <c r="D248" s="98">
        <v>1</v>
      </c>
      <c r="E248" s="98">
        <v>3</v>
      </c>
      <c r="F248" s="99">
        <v>1</v>
      </c>
      <c r="G248" s="100" t="s">
        <v>170</v>
      </c>
      <c r="H248" s="10">
        <v>215</v>
      </c>
      <c r="I248" s="83">
        <v>0</v>
      </c>
      <c r="J248" s="83">
        <v>0</v>
      </c>
      <c r="K248" s="83">
        <v>0</v>
      </c>
      <c r="L248" s="83">
        <v>0</v>
      </c>
      <c r="M248"/>
    </row>
    <row r="249" spans="1:13" ht="25.5" hidden="1" customHeight="1">
      <c r="A249" s="89">
        <v>3</v>
      </c>
      <c r="B249" s="98">
        <v>2</v>
      </c>
      <c r="C249" s="98">
        <v>1</v>
      </c>
      <c r="D249" s="98">
        <v>1</v>
      </c>
      <c r="E249" s="98">
        <v>3</v>
      </c>
      <c r="F249" s="99">
        <v>2</v>
      </c>
      <c r="G249" s="100" t="s">
        <v>171</v>
      </c>
      <c r="H249" s="10">
        <v>216</v>
      </c>
      <c r="I249" s="83">
        <v>0</v>
      </c>
      <c r="J249" s="83">
        <v>0</v>
      </c>
      <c r="K249" s="83">
        <v>0</v>
      </c>
      <c r="L249" s="83">
        <v>0</v>
      </c>
      <c r="M249"/>
    </row>
    <row r="250" spans="1:13" ht="27" hidden="1" customHeight="1">
      <c r="A250" s="76">
        <v>3</v>
      </c>
      <c r="B250" s="77">
        <v>2</v>
      </c>
      <c r="C250" s="77">
        <v>1</v>
      </c>
      <c r="D250" s="77">
        <v>2</v>
      </c>
      <c r="E250" s="77"/>
      <c r="F250" s="79"/>
      <c r="G250" s="78" t="s">
        <v>172</v>
      </c>
      <c r="H250" s="10">
        <v>217</v>
      </c>
      <c r="I250" s="65">
        <f>I251</f>
        <v>0</v>
      </c>
      <c r="J250" s="65">
        <f>J251</f>
        <v>0</v>
      </c>
      <c r="K250" s="65">
        <f>K251</f>
        <v>0</v>
      </c>
      <c r="L250" s="65">
        <f>L251</f>
        <v>0</v>
      </c>
      <c r="M250"/>
    </row>
    <row r="251" spans="1:13" ht="27.75" hidden="1" customHeight="1">
      <c r="A251" s="76">
        <v>3</v>
      </c>
      <c r="B251" s="77">
        <v>2</v>
      </c>
      <c r="C251" s="77">
        <v>1</v>
      </c>
      <c r="D251" s="77">
        <v>2</v>
      </c>
      <c r="E251" s="77">
        <v>1</v>
      </c>
      <c r="F251" s="79"/>
      <c r="G251" s="78" t="s">
        <v>172</v>
      </c>
      <c r="H251" s="10">
        <v>218</v>
      </c>
      <c r="I251" s="65">
        <f>SUM(I252:I253)</f>
        <v>0</v>
      </c>
      <c r="J251" s="106">
        <f>SUM(J252:J253)</f>
        <v>0</v>
      </c>
      <c r="K251" s="66">
        <f>SUM(K252:K253)</f>
        <v>0</v>
      </c>
      <c r="L251" s="66">
        <f>SUM(L252:L253)</f>
        <v>0</v>
      </c>
      <c r="M251"/>
    </row>
    <row r="252" spans="1:13" ht="27" hidden="1" customHeight="1">
      <c r="A252" s="89">
        <v>3</v>
      </c>
      <c r="B252" s="97">
        <v>2</v>
      </c>
      <c r="C252" s="98">
        <v>1</v>
      </c>
      <c r="D252" s="98">
        <v>2</v>
      </c>
      <c r="E252" s="98">
        <v>1</v>
      </c>
      <c r="F252" s="99">
        <v>1</v>
      </c>
      <c r="G252" s="100" t="s">
        <v>173</v>
      </c>
      <c r="H252" s="10">
        <v>219</v>
      </c>
      <c r="I252" s="83">
        <v>0</v>
      </c>
      <c r="J252" s="83">
        <v>0</v>
      </c>
      <c r="K252" s="83">
        <v>0</v>
      </c>
      <c r="L252" s="83">
        <v>0</v>
      </c>
      <c r="M252"/>
    </row>
    <row r="253" spans="1:13" ht="25.5" hidden="1" customHeight="1">
      <c r="A253" s="76">
        <v>3</v>
      </c>
      <c r="B253" s="77">
        <v>2</v>
      </c>
      <c r="C253" s="77">
        <v>1</v>
      </c>
      <c r="D253" s="77">
        <v>2</v>
      </c>
      <c r="E253" s="77">
        <v>1</v>
      </c>
      <c r="F253" s="79">
        <v>2</v>
      </c>
      <c r="G253" s="78" t="s">
        <v>174</v>
      </c>
      <c r="H253" s="10">
        <v>220</v>
      </c>
      <c r="I253" s="83">
        <v>0</v>
      </c>
      <c r="J253" s="83">
        <v>0</v>
      </c>
      <c r="K253" s="83">
        <v>0</v>
      </c>
      <c r="L253" s="83">
        <v>0</v>
      </c>
      <c r="M253"/>
    </row>
    <row r="254" spans="1:13" ht="26.25" hidden="1" customHeight="1">
      <c r="A254" s="71">
        <v>3</v>
      </c>
      <c r="B254" s="69">
        <v>2</v>
      </c>
      <c r="C254" s="69">
        <v>1</v>
      </c>
      <c r="D254" s="69">
        <v>3</v>
      </c>
      <c r="E254" s="69"/>
      <c r="F254" s="72"/>
      <c r="G254" s="70" t="s">
        <v>175</v>
      </c>
      <c r="H254" s="10">
        <v>221</v>
      </c>
      <c r="I254" s="86">
        <f>I255</f>
        <v>0</v>
      </c>
      <c r="J254" s="108">
        <f>J255</f>
        <v>0</v>
      </c>
      <c r="K254" s="87">
        <f>K255</f>
        <v>0</v>
      </c>
      <c r="L254" s="87">
        <f>L255</f>
        <v>0</v>
      </c>
      <c r="M254"/>
    </row>
    <row r="255" spans="1:13" ht="29.25" hidden="1" customHeight="1">
      <c r="A255" s="76">
        <v>3</v>
      </c>
      <c r="B255" s="77">
        <v>2</v>
      </c>
      <c r="C255" s="77">
        <v>1</v>
      </c>
      <c r="D255" s="77">
        <v>3</v>
      </c>
      <c r="E255" s="77">
        <v>1</v>
      </c>
      <c r="F255" s="79"/>
      <c r="G255" s="70" t="s">
        <v>175</v>
      </c>
      <c r="H255" s="10">
        <v>222</v>
      </c>
      <c r="I255" s="65">
        <f>I256+I257</f>
        <v>0</v>
      </c>
      <c r="J255" s="65">
        <f>J256+J257</f>
        <v>0</v>
      </c>
      <c r="K255" s="65">
        <f>K256+K257</f>
        <v>0</v>
      </c>
      <c r="L255" s="65">
        <f>L256+L257</f>
        <v>0</v>
      </c>
      <c r="M255"/>
    </row>
    <row r="256" spans="1:13" ht="30" hidden="1" customHeight="1">
      <c r="A256" s="76">
        <v>3</v>
      </c>
      <c r="B256" s="77">
        <v>2</v>
      </c>
      <c r="C256" s="77">
        <v>1</v>
      </c>
      <c r="D256" s="77">
        <v>3</v>
      </c>
      <c r="E256" s="77">
        <v>1</v>
      </c>
      <c r="F256" s="79">
        <v>1</v>
      </c>
      <c r="G256" s="78" t="s">
        <v>176</v>
      </c>
      <c r="H256" s="10">
        <v>223</v>
      </c>
      <c r="I256" s="83">
        <v>0</v>
      </c>
      <c r="J256" s="83">
        <v>0</v>
      </c>
      <c r="K256" s="83">
        <v>0</v>
      </c>
      <c r="L256" s="83">
        <v>0</v>
      </c>
      <c r="M256"/>
    </row>
    <row r="257" spans="1:13" ht="27.75" hidden="1" customHeight="1">
      <c r="A257" s="76">
        <v>3</v>
      </c>
      <c r="B257" s="77">
        <v>2</v>
      </c>
      <c r="C257" s="77">
        <v>1</v>
      </c>
      <c r="D257" s="77">
        <v>3</v>
      </c>
      <c r="E257" s="77">
        <v>1</v>
      </c>
      <c r="F257" s="79">
        <v>2</v>
      </c>
      <c r="G257" s="78" t="s">
        <v>177</v>
      </c>
      <c r="H257" s="10">
        <v>224</v>
      </c>
      <c r="I257" s="128">
        <v>0</v>
      </c>
      <c r="J257" s="125">
        <v>0</v>
      </c>
      <c r="K257" s="128">
        <v>0</v>
      </c>
      <c r="L257" s="128">
        <v>0</v>
      </c>
      <c r="M257"/>
    </row>
    <row r="258" spans="1:13" ht="26.25" hidden="1" customHeight="1">
      <c r="A258" s="76">
        <v>3</v>
      </c>
      <c r="B258" s="77">
        <v>2</v>
      </c>
      <c r="C258" s="77">
        <v>1</v>
      </c>
      <c r="D258" s="77">
        <v>4</v>
      </c>
      <c r="E258" s="77"/>
      <c r="F258" s="79"/>
      <c r="G258" s="78" t="s">
        <v>178</v>
      </c>
      <c r="H258" s="10">
        <v>225</v>
      </c>
      <c r="I258" s="65">
        <f>I259</f>
        <v>0</v>
      </c>
      <c r="J258" s="66">
        <f>J259</f>
        <v>0</v>
      </c>
      <c r="K258" s="65">
        <f>K259</f>
        <v>0</v>
      </c>
      <c r="L258" s="66">
        <f>L259</f>
        <v>0</v>
      </c>
      <c r="M258"/>
    </row>
    <row r="259" spans="1:13" ht="27.75" hidden="1" customHeight="1">
      <c r="A259" s="71">
        <v>3</v>
      </c>
      <c r="B259" s="69">
        <v>2</v>
      </c>
      <c r="C259" s="69">
        <v>1</v>
      </c>
      <c r="D259" s="69">
        <v>4</v>
      </c>
      <c r="E259" s="69">
        <v>1</v>
      </c>
      <c r="F259" s="72"/>
      <c r="G259" s="70" t="s">
        <v>178</v>
      </c>
      <c r="H259" s="10">
        <v>226</v>
      </c>
      <c r="I259" s="86">
        <f>SUM(I260:I261)</f>
        <v>0</v>
      </c>
      <c r="J259" s="108">
        <f>SUM(J260:J261)</f>
        <v>0</v>
      </c>
      <c r="K259" s="87">
        <f>SUM(K260:K261)</f>
        <v>0</v>
      </c>
      <c r="L259" s="87">
        <f>SUM(L260:L261)</f>
        <v>0</v>
      </c>
      <c r="M259"/>
    </row>
    <row r="260" spans="1:13" ht="25.5" hidden="1" customHeight="1">
      <c r="A260" s="76">
        <v>3</v>
      </c>
      <c r="B260" s="77">
        <v>2</v>
      </c>
      <c r="C260" s="77">
        <v>1</v>
      </c>
      <c r="D260" s="77">
        <v>4</v>
      </c>
      <c r="E260" s="77">
        <v>1</v>
      </c>
      <c r="F260" s="79">
        <v>1</v>
      </c>
      <c r="G260" s="78" t="s">
        <v>179</v>
      </c>
      <c r="H260" s="10">
        <v>227</v>
      </c>
      <c r="I260" s="83">
        <v>0</v>
      </c>
      <c r="J260" s="83">
        <v>0</v>
      </c>
      <c r="K260" s="83">
        <v>0</v>
      </c>
      <c r="L260" s="83">
        <v>0</v>
      </c>
      <c r="M260"/>
    </row>
    <row r="261" spans="1:13" ht="27.75" hidden="1" customHeight="1">
      <c r="A261" s="76">
        <v>3</v>
      </c>
      <c r="B261" s="77">
        <v>2</v>
      </c>
      <c r="C261" s="77">
        <v>1</v>
      </c>
      <c r="D261" s="77">
        <v>4</v>
      </c>
      <c r="E261" s="77">
        <v>1</v>
      </c>
      <c r="F261" s="79">
        <v>2</v>
      </c>
      <c r="G261" s="78" t="s">
        <v>180</v>
      </c>
      <c r="H261" s="10">
        <v>228</v>
      </c>
      <c r="I261" s="83">
        <v>0</v>
      </c>
      <c r="J261" s="83">
        <v>0</v>
      </c>
      <c r="K261" s="83">
        <v>0</v>
      </c>
      <c r="L261" s="83">
        <v>0</v>
      </c>
      <c r="M261"/>
    </row>
    <row r="262" spans="1:13" hidden="1">
      <c r="A262" s="76">
        <v>3</v>
      </c>
      <c r="B262" s="77">
        <v>2</v>
      </c>
      <c r="C262" s="77">
        <v>1</v>
      </c>
      <c r="D262" s="77">
        <v>5</v>
      </c>
      <c r="E262" s="77"/>
      <c r="F262" s="79"/>
      <c r="G262" s="78" t="s">
        <v>181</v>
      </c>
      <c r="H262" s="10">
        <v>229</v>
      </c>
      <c r="I262" s="65">
        <f t="shared" ref="I262:L263" si="24">I263</f>
        <v>0</v>
      </c>
      <c r="J262" s="106">
        <f t="shared" si="24"/>
        <v>0</v>
      </c>
      <c r="K262" s="66">
        <f t="shared" si="24"/>
        <v>0</v>
      </c>
      <c r="L262" s="66">
        <f t="shared" si="24"/>
        <v>0</v>
      </c>
    </row>
    <row r="263" spans="1:13" ht="29.25" hidden="1" customHeight="1">
      <c r="A263" s="76">
        <v>3</v>
      </c>
      <c r="B263" s="77">
        <v>2</v>
      </c>
      <c r="C263" s="77">
        <v>1</v>
      </c>
      <c r="D263" s="77">
        <v>5</v>
      </c>
      <c r="E263" s="77">
        <v>1</v>
      </c>
      <c r="F263" s="79"/>
      <c r="G263" s="78" t="s">
        <v>181</v>
      </c>
      <c r="H263" s="10">
        <v>230</v>
      </c>
      <c r="I263" s="66">
        <f t="shared" si="24"/>
        <v>0</v>
      </c>
      <c r="J263" s="106">
        <f t="shared" si="24"/>
        <v>0</v>
      </c>
      <c r="K263" s="66">
        <f t="shared" si="24"/>
        <v>0</v>
      </c>
      <c r="L263" s="66">
        <f t="shared" si="24"/>
        <v>0</v>
      </c>
      <c r="M263"/>
    </row>
    <row r="264" spans="1:13" hidden="1">
      <c r="A264" s="97">
        <v>3</v>
      </c>
      <c r="B264" s="98">
        <v>2</v>
      </c>
      <c r="C264" s="98">
        <v>1</v>
      </c>
      <c r="D264" s="98">
        <v>5</v>
      </c>
      <c r="E264" s="98">
        <v>1</v>
      </c>
      <c r="F264" s="99">
        <v>1</v>
      </c>
      <c r="G264" s="78" t="s">
        <v>181</v>
      </c>
      <c r="H264" s="10">
        <v>231</v>
      </c>
      <c r="I264" s="128">
        <v>0</v>
      </c>
      <c r="J264" s="128">
        <v>0</v>
      </c>
      <c r="K264" s="128">
        <v>0</v>
      </c>
      <c r="L264" s="128">
        <v>0</v>
      </c>
    </row>
    <row r="265" spans="1:13" hidden="1">
      <c r="A265" s="76">
        <v>3</v>
      </c>
      <c r="B265" s="77">
        <v>2</v>
      </c>
      <c r="C265" s="77">
        <v>1</v>
      </c>
      <c r="D265" s="77">
        <v>6</v>
      </c>
      <c r="E265" s="77"/>
      <c r="F265" s="79"/>
      <c r="G265" s="78" t="s">
        <v>182</v>
      </c>
      <c r="H265" s="10">
        <v>232</v>
      </c>
      <c r="I265" s="65">
        <f t="shared" ref="I265:L266" si="25">I266</f>
        <v>0</v>
      </c>
      <c r="J265" s="106">
        <f t="shared" si="25"/>
        <v>0</v>
      </c>
      <c r="K265" s="66">
        <f t="shared" si="25"/>
        <v>0</v>
      </c>
      <c r="L265" s="66">
        <f t="shared" si="25"/>
        <v>0</v>
      </c>
    </row>
    <row r="266" spans="1:13" hidden="1">
      <c r="A266" s="76">
        <v>3</v>
      </c>
      <c r="B266" s="76">
        <v>2</v>
      </c>
      <c r="C266" s="77">
        <v>1</v>
      </c>
      <c r="D266" s="77">
        <v>6</v>
      </c>
      <c r="E266" s="77">
        <v>1</v>
      </c>
      <c r="F266" s="79"/>
      <c r="G266" s="78" t="s">
        <v>182</v>
      </c>
      <c r="H266" s="10">
        <v>233</v>
      </c>
      <c r="I266" s="65">
        <f t="shared" si="25"/>
        <v>0</v>
      </c>
      <c r="J266" s="106">
        <f t="shared" si="25"/>
        <v>0</v>
      </c>
      <c r="K266" s="66">
        <f t="shared" si="25"/>
        <v>0</v>
      </c>
      <c r="L266" s="66">
        <f t="shared" si="25"/>
        <v>0</v>
      </c>
    </row>
    <row r="267" spans="1:13" ht="24" hidden="1" customHeight="1">
      <c r="A267" s="71">
        <v>3</v>
      </c>
      <c r="B267" s="71">
        <v>2</v>
      </c>
      <c r="C267" s="77">
        <v>1</v>
      </c>
      <c r="D267" s="77">
        <v>6</v>
      </c>
      <c r="E267" s="77">
        <v>1</v>
      </c>
      <c r="F267" s="79">
        <v>1</v>
      </c>
      <c r="G267" s="78" t="s">
        <v>182</v>
      </c>
      <c r="H267" s="10">
        <v>234</v>
      </c>
      <c r="I267" s="128">
        <v>0</v>
      </c>
      <c r="J267" s="128">
        <v>0</v>
      </c>
      <c r="K267" s="128">
        <v>0</v>
      </c>
      <c r="L267" s="128">
        <v>0</v>
      </c>
      <c r="M267"/>
    </row>
    <row r="268" spans="1:13" ht="27.75" hidden="1" customHeight="1">
      <c r="A268" s="76">
        <v>3</v>
      </c>
      <c r="B268" s="76">
        <v>2</v>
      </c>
      <c r="C268" s="77">
        <v>1</v>
      </c>
      <c r="D268" s="77">
        <v>7</v>
      </c>
      <c r="E268" s="77"/>
      <c r="F268" s="79"/>
      <c r="G268" s="78" t="s">
        <v>183</v>
      </c>
      <c r="H268" s="10">
        <v>235</v>
      </c>
      <c r="I268" s="65">
        <f>I269</f>
        <v>0</v>
      </c>
      <c r="J268" s="106">
        <f>J269</f>
        <v>0</v>
      </c>
      <c r="K268" s="66">
        <f>K269</f>
        <v>0</v>
      </c>
      <c r="L268" s="66">
        <f>L269</f>
        <v>0</v>
      </c>
      <c r="M268"/>
    </row>
    <row r="269" spans="1:13" hidden="1">
      <c r="A269" s="76">
        <v>3</v>
      </c>
      <c r="B269" s="77">
        <v>2</v>
      </c>
      <c r="C269" s="77">
        <v>1</v>
      </c>
      <c r="D269" s="77">
        <v>7</v>
      </c>
      <c r="E269" s="77">
        <v>1</v>
      </c>
      <c r="F269" s="79"/>
      <c r="G269" s="78" t="s">
        <v>183</v>
      </c>
      <c r="H269" s="10">
        <v>236</v>
      </c>
      <c r="I269" s="65">
        <f>I270+I271</f>
        <v>0</v>
      </c>
      <c r="J269" s="65">
        <f>J270+J271</f>
        <v>0</v>
      </c>
      <c r="K269" s="65">
        <f>K270+K271</f>
        <v>0</v>
      </c>
      <c r="L269" s="65">
        <f>L270+L271</f>
        <v>0</v>
      </c>
    </row>
    <row r="270" spans="1:13" ht="27" hidden="1" customHeight="1">
      <c r="A270" s="76">
        <v>3</v>
      </c>
      <c r="B270" s="77">
        <v>2</v>
      </c>
      <c r="C270" s="77">
        <v>1</v>
      </c>
      <c r="D270" s="77">
        <v>7</v>
      </c>
      <c r="E270" s="77">
        <v>1</v>
      </c>
      <c r="F270" s="79">
        <v>1</v>
      </c>
      <c r="G270" s="78" t="s">
        <v>184</v>
      </c>
      <c r="H270" s="10">
        <v>237</v>
      </c>
      <c r="I270" s="82">
        <v>0</v>
      </c>
      <c r="J270" s="83">
        <v>0</v>
      </c>
      <c r="K270" s="83">
        <v>0</v>
      </c>
      <c r="L270" s="83">
        <v>0</v>
      </c>
      <c r="M270"/>
    </row>
    <row r="271" spans="1:13" ht="24.75" hidden="1" customHeight="1">
      <c r="A271" s="76">
        <v>3</v>
      </c>
      <c r="B271" s="77">
        <v>2</v>
      </c>
      <c r="C271" s="77">
        <v>1</v>
      </c>
      <c r="D271" s="77">
        <v>7</v>
      </c>
      <c r="E271" s="77">
        <v>1</v>
      </c>
      <c r="F271" s="79">
        <v>2</v>
      </c>
      <c r="G271" s="78" t="s">
        <v>185</v>
      </c>
      <c r="H271" s="10">
        <v>238</v>
      </c>
      <c r="I271" s="83">
        <v>0</v>
      </c>
      <c r="J271" s="83">
        <v>0</v>
      </c>
      <c r="K271" s="83">
        <v>0</v>
      </c>
      <c r="L271" s="83">
        <v>0</v>
      </c>
      <c r="M271"/>
    </row>
    <row r="272" spans="1:13" ht="38.25" hidden="1" customHeight="1">
      <c r="A272" s="76">
        <v>3</v>
      </c>
      <c r="B272" s="77">
        <v>2</v>
      </c>
      <c r="C272" s="77">
        <v>2</v>
      </c>
      <c r="D272" s="137"/>
      <c r="E272" s="137"/>
      <c r="F272" s="138"/>
      <c r="G272" s="78" t="s">
        <v>186</v>
      </c>
      <c r="H272" s="10">
        <v>239</v>
      </c>
      <c r="I272" s="65">
        <f>SUM(I273+I282+I286+I290+I294+I297+I300)</f>
        <v>0</v>
      </c>
      <c r="J272" s="106">
        <f>SUM(J273+J282+J286+J290+J294+J297+J300)</f>
        <v>0</v>
      </c>
      <c r="K272" s="66">
        <f>SUM(K273+K282+K286+K290+K294+K297+K300)</f>
        <v>0</v>
      </c>
      <c r="L272" s="66">
        <f>SUM(L273+L282+L286+L290+L294+L297+L300)</f>
        <v>0</v>
      </c>
      <c r="M272"/>
    </row>
    <row r="273" spans="1:13" hidden="1">
      <c r="A273" s="76">
        <v>3</v>
      </c>
      <c r="B273" s="77">
        <v>2</v>
      </c>
      <c r="C273" s="77">
        <v>2</v>
      </c>
      <c r="D273" s="77">
        <v>1</v>
      </c>
      <c r="E273" s="77"/>
      <c r="F273" s="79"/>
      <c r="G273" s="78" t="s">
        <v>187</v>
      </c>
      <c r="H273" s="10">
        <v>240</v>
      </c>
      <c r="I273" s="65">
        <f>I274</f>
        <v>0</v>
      </c>
      <c r="J273" s="65">
        <f>J274</f>
        <v>0</v>
      </c>
      <c r="K273" s="65">
        <f>K274</f>
        <v>0</v>
      </c>
      <c r="L273" s="65">
        <f>L274</f>
        <v>0</v>
      </c>
    </row>
    <row r="274" spans="1:13" hidden="1">
      <c r="A274" s="80">
        <v>3</v>
      </c>
      <c r="B274" s="76">
        <v>2</v>
      </c>
      <c r="C274" s="77">
        <v>2</v>
      </c>
      <c r="D274" s="77">
        <v>1</v>
      </c>
      <c r="E274" s="77">
        <v>1</v>
      </c>
      <c r="F274" s="79"/>
      <c r="G274" s="78" t="s">
        <v>165</v>
      </c>
      <c r="H274" s="10">
        <v>241</v>
      </c>
      <c r="I274" s="65">
        <f>SUM(I275)</f>
        <v>0</v>
      </c>
      <c r="J274" s="65">
        <f>SUM(J275)</f>
        <v>0</v>
      </c>
      <c r="K274" s="65">
        <f>SUM(K275)</f>
        <v>0</v>
      </c>
      <c r="L274" s="65">
        <f>SUM(L275)</f>
        <v>0</v>
      </c>
    </row>
    <row r="275" spans="1:13" hidden="1">
      <c r="A275" s="80">
        <v>3</v>
      </c>
      <c r="B275" s="76">
        <v>2</v>
      </c>
      <c r="C275" s="77">
        <v>2</v>
      </c>
      <c r="D275" s="77">
        <v>1</v>
      </c>
      <c r="E275" s="77">
        <v>1</v>
      </c>
      <c r="F275" s="79">
        <v>1</v>
      </c>
      <c r="G275" s="78" t="s">
        <v>165</v>
      </c>
      <c r="H275" s="10">
        <v>242</v>
      </c>
      <c r="I275" s="83">
        <v>0</v>
      </c>
      <c r="J275" s="83">
        <v>0</v>
      </c>
      <c r="K275" s="83">
        <v>0</v>
      </c>
      <c r="L275" s="83">
        <v>0</v>
      </c>
    </row>
    <row r="276" spans="1:13" ht="24" hidden="1" customHeight="1">
      <c r="A276" s="80">
        <v>3</v>
      </c>
      <c r="B276" s="76">
        <v>2</v>
      </c>
      <c r="C276" s="77">
        <v>2</v>
      </c>
      <c r="D276" s="77">
        <v>1</v>
      </c>
      <c r="E276" s="77">
        <v>2</v>
      </c>
      <c r="F276" s="79"/>
      <c r="G276" s="78" t="s">
        <v>188</v>
      </c>
      <c r="H276" s="10">
        <v>243</v>
      </c>
      <c r="I276" s="65">
        <f>SUM(I277:I278)</f>
        <v>0</v>
      </c>
      <c r="J276" s="65">
        <f>SUM(J277:J278)</f>
        <v>0</v>
      </c>
      <c r="K276" s="65">
        <f>SUM(K277:K278)</f>
        <v>0</v>
      </c>
      <c r="L276" s="65">
        <f>SUM(L277:L278)</f>
        <v>0</v>
      </c>
      <c r="M276"/>
    </row>
    <row r="277" spans="1:13" ht="24" hidden="1" customHeight="1">
      <c r="A277" s="80">
        <v>3</v>
      </c>
      <c r="B277" s="76">
        <v>2</v>
      </c>
      <c r="C277" s="77">
        <v>2</v>
      </c>
      <c r="D277" s="77">
        <v>1</v>
      </c>
      <c r="E277" s="77">
        <v>2</v>
      </c>
      <c r="F277" s="79">
        <v>1</v>
      </c>
      <c r="G277" s="78" t="s">
        <v>167</v>
      </c>
      <c r="H277" s="10">
        <v>244</v>
      </c>
      <c r="I277" s="83">
        <v>0</v>
      </c>
      <c r="J277" s="82">
        <v>0</v>
      </c>
      <c r="K277" s="83">
        <v>0</v>
      </c>
      <c r="L277" s="83">
        <v>0</v>
      </c>
      <c r="M277"/>
    </row>
    <row r="278" spans="1:13" ht="32.25" hidden="1" customHeight="1">
      <c r="A278" s="80">
        <v>3</v>
      </c>
      <c r="B278" s="76">
        <v>2</v>
      </c>
      <c r="C278" s="77">
        <v>2</v>
      </c>
      <c r="D278" s="77">
        <v>1</v>
      </c>
      <c r="E278" s="77">
        <v>2</v>
      </c>
      <c r="F278" s="79">
        <v>2</v>
      </c>
      <c r="G278" s="78" t="s">
        <v>168</v>
      </c>
      <c r="H278" s="10">
        <v>245</v>
      </c>
      <c r="I278" s="83">
        <v>0</v>
      </c>
      <c r="J278" s="82">
        <v>0</v>
      </c>
      <c r="K278" s="83">
        <v>0</v>
      </c>
      <c r="L278" s="83">
        <v>0</v>
      </c>
      <c r="M278"/>
    </row>
    <row r="279" spans="1:13" ht="27" hidden="1" customHeight="1">
      <c r="A279" s="80">
        <v>3</v>
      </c>
      <c r="B279" s="76">
        <v>2</v>
      </c>
      <c r="C279" s="77">
        <v>2</v>
      </c>
      <c r="D279" s="77">
        <v>1</v>
      </c>
      <c r="E279" s="77">
        <v>3</v>
      </c>
      <c r="F279" s="79"/>
      <c r="G279" s="78" t="s">
        <v>169</v>
      </c>
      <c r="H279" s="10">
        <v>246</v>
      </c>
      <c r="I279" s="65">
        <f>SUM(I280:I281)</f>
        <v>0</v>
      </c>
      <c r="J279" s="65">
        <f>SUM(J280:J281)</f>
        <v>0</v>
      </c>
      <c r="K279" s="65">
        <f>SUM(K280:K281)</f>
        <v>0</v>
      </c>
      <c r="L279" s="65">
        <f>SUM(L280:L281)</f>
        <v>0</v>
      </c>
      <c r="M279"/>
    </row>
    <row r="280" spans="1:13" ht="27.75" hidden="1" customHeight="1">
      <c r="A280" s="80">
        <v>3</v>
      </c>
      <c r="B280" s="76">
        <v>2</v>
      </c>
      <c r="C280" s="77">
        <v>2</v>
      </c>
      <c r="D280" s="77">
        <v>1</v>
      </c>
      <c r="E280" s="77">
        <v>3</v>
      </c>
      <c r="F280" s="79">
        <v>1</v>
      </c>
      <c r="G280" s="78" t="s">
        <v>170</v>
      </c>
      <c r="H280" s="10">
        <v>247</v>
      </c>
      <c r="I280" s="83">
        <v>0</v>
      </c>
      <c r="J280" s="82">
        <v>0</v>
      </c>
      <c r="K280" s="83">
        <v>0</v>
      </c>
      <c r="L280" s="83">
        <v>0</v>
      </c>
      <c r="M280"/>
    </row>
    <row r="281" spans="1:13" ht="27" hidden="1" customHeight="1">
      <c r="A281" s="80">
        <v>3</v>
      </c>
      <c r="B281" s="76">
        <v>2</v>
      </c>
      <c r="C281" s="77">
        <v>2</v>
      </c>
      <c r="D281" s="77">
        <v>1</v>
      </c>
      <c r="E281" s="77">
        <v>3</v>
      </c>
      <c r="F281" s="79">
        <v>2</v>
      </c>
      <c r="G281" s="78" t="s">
        <v>189</v>
      </c>
      <c r="H281" s="10">
        <v>248</v>
      </c>
      <c r="I281" s="83">
        <v>0</v>
      </c>
      <c r="J281" s="82">
        <v>0</v>
      </c>
      <c r="K281" s="83">
        <v>0</v>
      </c>
      <c r="L281" s="83">
        <v>0</v>
      </c>
      <c r="M281"/>
    </row>
    <row r="282" spans="1:13" ht="25.5" hidden="1" customHeight="1">
      <c r="A282" s="80">
        <v>3</v>
      </c>
      <c r="B282" s="76">
        <v>2</v>
      </c>
      <c r="C282" s="77">
        <v>2</v>
      </c>
      <c r="D282" s="77">
        <v>2</v>
      </c>
      <c r="E282" s="77"/>
      <c r="F282" s="79"/>
      <c r="G282" s="78" t="s">
        <v>190</v>
      </c>
      <c r="H282" s="10">
        <v>249</v>
      </c>
      <c r="I282" s="65">
        <f>I283</f>
        <v>0</v>
      </c>
      <c r="J282" s="66">
        <f>J283</f>
        <v>0</v>
      </c>
      <c r="K282" s="65">
        <f>K283</f>
        <v>0</v>
      </c>
      <c r="L282" s="66">
        <f>L283</f>
        <v>0</v>
      </c>
      <c r="M282"/>
    </row>
    <row r="283" spans="1:13" ht="32.25" hidden="1" customHeight="1">
      <c r="A283" s="76">
        <v>3</v>
      </c>
      <c r="B283" s="77">
        <v>2</v>
      </c>
      <c r="C283" s="69">
        <v>2</v>
      </c>
      <c r="D283" s="69">
        <v>2</v>
      </c>
      <c r="E283" s="69">
        <v>1</v>
      </c>
      <c r="F283" s="72"/>
      <c r="G283" s="78" t="s">
        <v>190</v>
      </c>
      <c r="H283" s="10">
        <v>250</v>
      </c>
      <c r="I283" s="86">
        <f>SUM(I284:I285)</f>
        <v>0</v>
      </c>
      <c r="J283" s="108">
        <f>SUM(J284:J285)</f>
        <v>0</v>
      </c>
      <c r="K283" s="87">
        <f>SUM(K284:K285)</f>
        <v>0</v>
      </c>
      <c r="L283" s="87">
        <f>SUM(L284:L285)</f>
        <v>0</v>
      </c>
      <c r="M283"/>
    </row>
    <row r="284" spans="1:13" ht="25.5" hidden="1" customHeight="1">
      <c r="A284" s="76">
        <v>3</v>
      </c>
      <c r="B284" s="77">
        <v>2</v>
      </c>
      <c r="C284" s="77">
        <v>2</v>
      </c>
      <c r="D284" s="77">
        <v>2</v>
      </c>
      <c r="E284" s="77">
        <v>1</v>
      </c>
      <c r="F284" s="79">
        <v>1</v>
      </c>
      <c r="G284" s="78" t="s">
        <v>191</v>
      </c>
      <c r="H284" s="10">
        <v>251</v>
      </c>
      <c r="I284" s="83">
        <v>0</v>
      </c>
      <c r="J284" s="83">
        <v>0</v>
      </c>
      <c r="K284" s="83">
        <v>0</v>
      </c>
      <c r="L284" s="83">
        <v>0</v>
      </c>
      <c r="M284"/>
    </row>
    <row r="285" spans="1:13" ht="25.5" hidden="1" customHeight="1">
      <c r="A285" s="76">
        <v>3</v>
      </c>
      <c r="B285" s="77">
        <v>2</v>
      </c>
      <c r="C285" s="77">
        <v>2</v>
      </c>
      <c r="D285" s="77">
        <v>2</v>
      </c>
      <c r="E285" s="77">
        <v>1</v>
      </c>
      <c r="F285" s="79">
        <v>2</v>
      </c>
      <c r="G285" s="80" t="s">
        <v>192</v>
      </c>
      <c r="H285" s="10">
        <v>252</v>
      </c>
      <c r="I285" s="83">
        <v>0</v>
      </c>
      <c r="J285" s="83">
        <v>0</v>
      </c>
      <c r="K285" s="83">
        <v>0</v>
      </c>
      <c r="L285" s="83">
        <v>0</v>
      </c>
      <c r="M285"/>
    </row>
    <row r="286" spans="1:13" ht="25.5" hidden="1" customHeight="1">
      <c r="A286" s="76">
        <v>3</v>
      </c>
      <c r="B286" s="77">
        <v>2</v>
      </c>
      <c r="C286" s="77">
        <v>2</v>
      </c>
      <c r="D286" s="77">
        <v>3</v>
      </c>
      <c r="E286" s="77"/>
      <c r="F286" s="79"/>
      <c r="G286" s="78" t="s">
        <v>193</v>
      </c>
      <c r="H286" s="10">
        <v>253</v>
      </c>
      <c r="I286" s="65">
        <f>I287</f>
        <v>0</v>
      </c>
      <c r="J286" s="106">
        <f>J287</f>
        <v>0</v>
      </c>
      <c r="K286" s="66">
        <f>K287</f>
        <v>0</v>
      </c>
      <c r="L286" s="66">
        <f>L287</f>
        <v>0</v>
      </c>
      <c r="M286"/>
    </row>
    <row r="287" spans="1:13" ht="30" hidden="1" customHeight="1">
      <c r="A287" s="71">
        <v>3</v>
      </c>
      <c r="B287" s="77">
        <v>2</v>
      </c>
      <c r="C287" s="77">
        <v>2</v>
      </c>
      <c r="D287" s="77">
        <v>3</v>
      </c>
      <c r="E287" s="77">
        <v>1</v>
      </c>
      <c r="F287" s="79"/>
      <c r="G287" s="78" t="s">
        <v>193</v>
      </c>
      <c r="H287" s="10">
        <v>254</v>
      </c>
      <c r="I287" s="65">
        <f>I288+I289</f>
        <v>0</v>
      </c>
      <c r="J287" s="65">
        <f>J288+J289</f>
        <v>0</v>
      </c>
      <c r="K287" s="65">
        <f>K288+K289</f>
        <v>0</v>
      </c>
      <c r="L287" s="65">
        <f>L288+L289</f>
        <v>0</v>
      </c>
      <c r="M287"/>
    </row>
    <row r="288" spans="1:13" ht="31.5" hidden="1" customHeight="1">
      <c r="A288" s="71">
        <v>3</v>
      </c>
      <c r="B288" s="77">
        <v>2</v>
      </c>
      <c r="C288" s="77">
        <v>2</v>
      </c>
      <c r="D288" s="77">
        <v>3</v>
      </c>
      <c r="E288" s="77">
        <v>1</v>
      </c>
      <c r="F288" s="79">
        <v>1</v>
      </c>
      <c r="G288" s="78" t="s">
        <v>194</v>
      </c>
      <c r="H288" s="10">
        <v>255</v>
      </c>
      <c r="I288" s="83">
        <v>0</v>
      </c>
      <c r="J288" s="83">
        <v>0</v>
      </c>
      <c r="K288" s="83">
        <v>0</v>
      </c>
      <c r="L288" s="83">
        <v>0</v>
      </c>
      <c r="M288"/>
    </row>
    <row r="289" spans="1:13" ht="25.5" hidden="1" customHeight="1">
      <c r="A289" s="71">
        <v>3</v>
      </c>
      <c r="B289" s="77">
        <v>2</v>
      </c>
      <c r="C289" s="77">
        <v>2</v>
      </c>
      <c r="D289" s="77">
        <v>3</v>
      </c>
      <c r="E289" s="77">
        <v>1</v>
      </c>
      <c r="F289" s="79">
        <v>2</v>
      </c>
      <c r="G289" s="78" t="s">
        <v>195</v>
      </c>
      <c r="H289" s="10">
        <v>256</v>
      </c>
      <c r="I289" s="83">
        <v>0</v>
      </c>
      <c r="J289" s="83">
        <v>0</v>
      </c>
      <c r="K289" s="83">
        <v>0</v>
      </c>
      <c r="L289" s="83">
        <v>0</v>
      </c>
      <c r="M289"/>
    </row>
    <row r="290" spans="1:13" ht="27" hidden="1" customHeight="1">
      <c r="A290" s="76">
        <v>3</v>
      </c>
      <c r="B290" s="77">
        <v>2</v>
      </c>
      <c r="C290" s="77">
        <v>2</v>
      </c>
      <c r="D290" s="77">
        <v>4</v>
      </c>
      <c r="E290" s="77"/>
      <c r="F290" s="79"/>
      <c r="G290" s="78" t="s">
        <v>196</v>
      </c>
      <c r="H290" s="10">
        <v>257</v>
      </c>
      <c r="I290" s="65">
        <f>I291</f>
        <v>0</v>
      </c>
      <c r="J290" s="106">
        <f>J291</f>
        <v>0</v>
      </c>
      <c r="K290" s="66">
        <f>K291</f>
        <v>0</v>
      </c>
      <c r="L290" s="66">
        <f>L291</f>
        <v>0</v>
      </c>
      <c r="M290"/>
    </row>
    <row r="291" spans="1:13" hidden="1">
      <c r="A291" s="76">
        <v>3</v>
      </c>
      <c r="B291" s="77">
        <v>2</v>
      </c>
      <c r="C291" s="77">
        <v>2</v>
      </c>
      <c r="D291" s="77">
        <v>4</v>
      </c>
      <c r="E291" s="77">
        <v>1</v>
      </c>
      <c r="F291" s="79"/>
      <c r="G291" s="78" t="s">
        <v>196</v>
      </c>
      <c r="H291" s="10">
        <v>258</v>
      </c>
      <c r="I291" s="65">
        <f>SUM(I292:I293)</f>
        <v>0</v>
      </c>
      <c r="J291" s="106">
        <f>SUM(J292:J293)</f>
        <v>0</v>
      </c>
      <c r="K291" s="66">
        <f>SUM(K292:K293)</f>
        <v>0</v>
      </c>
      <c r="L291" s="66">
        <f>SUM(L292:L293)</f>
        <v>0</v>
      </c>
    </row>
    <row r="292" spans="1:13" ht="30.75" hidden="1" customHeight="1">
      <c r="A292" s="76">
        <v>3</v>
      </c>
      <c r="B292" s="77">
        <v>2</v>
      </c>
      <c r="C292" s="77">
        <v>2</v>
      </c>
      <c r="D292" s="77">
        <v>4</v>
      </c>
      <c r="E292" s="77">
        <v>1</v>
      </c>
      <c r="F292" s="79">
        <v>1</v>
      </c>
      <c r="G292" s="78" t="s">
        <v>197</v>
      </c>
      <c r="H292" s="10">
        <v>259</v>
      </c>
      <c r="I292" s="83">
        <v>0</v>
      </c>
      <c r="J292" s="83">
        <v>0</v>
      </c>
      <c r="K292" s="83">
        <v>0</v>
      </c>
      <c r="L292" s="83">
        <v>0</v>
      </c>
      <c r="M292"/>
    </row>
    <row r="293" spans="1:13" ht="27.75" hidden="1" customHeight="1">
      <c r="A293" s="71">
        <v>3</v>
      </c>
      <c r="B293" s="69">
        <v>2</v>
      </c>
      <c r="C293" s="69">
        <v>2</v>
      </c>
      <c r="D293" s="69">
        <v>4</v>
      </c>
      <c r="E293" s="69">
        <v>1</v>
      </c>
      <c r="F293" s="72">
        <v>2</v>
      </c>
      <c r="G293" s="80" t="s">
        <v>198</v>
      </c>
      <c r="H293" s="10">
        <v>260</v>
      </c>
      <c r="I293" s="83">
        <v>0</v>
      </c>
      <c r="J293" s="83">
        <v>0</v>
      </c>
      <c r="K293" s="83">
        <v>0</v>
      </c>
      <c r="L293" s="83">
        <v>0</v>
      </c>
      <c r="M293"/>
    </row>
    <row r="294" spans="1:13" ht="28.5" hidden="1" customHeight="1">
      <c r="A294" s="76">
        <v>3</v>
      </c>
      <c r="B294" s="77">
        <v>2</v>
      </c>
      <c r="C294" s="77">
        <v>2</v>
      </c>
      <c r="D294" s="77">
        <v>5</v>
      </c>
      <c r="E294" s="77"/>
      <c r="F294" s="79"/>
      <c r="G294" s="78" t="s">
        <v>199</v>
      </c>
      <c r="H294" s="10">
        <v>261</v>
      </c>
      <c r="I294" s="65">
        <f t="shared" ref="I294:L295" si="26">I295</f>
        <v>0</v>
      </c>
      <c r="J294" s="106">
        <f t="shared" si="26"/>
        <v>0</v>
      </c>
      <c r="K294" s="66">
        <f t="shared" si="26"/>
        <v>0</v>
      </c>
      <c r="L294" s="66">
        <f t="shared" si="26"/>
        <v>0</v>
      </c>
      <c r="M294"/>
    </row>
    <row r="295" spans="1:13" ht="26.25" hidden="1" customHeight="1">
      <c r="A295" s="76">
        <v>3</v>
      </c>
      <c r="B295" s="77">
        <v>2</v>
      </c>
      <c r="C295" s="77">
        <v>2</v>
      </c>
      <c r="D295" s="77">
        <v>5</v>
      </c>
      <c r="E295" s="77">
        <v>1</v>
      </c>
      <c r="F295" s="79"/>
      <c r="G295" s="78" t="s">
        <v>199</v>
      </c>
      <c r="H295" s="10">
        <v>262</v>
      </c>
      <c r="I295" s="65">
        <f t="shared" si="26"/>
        <v>0</v>
      </c>
      <c r="J295" s="106">
        <f t="shared" si="26"/>
        <v>0</v>
      </c>
      <c r="K295" s="66">
        <f t="shared" si="26"/>
        <v>0</v>
      </c>
      <c r="L295" s="66">
        <f t="shared" si="26"/>
        <v>0</v>
      </c>
      <c r="M295"/>
    </row>
    <row r="296" spans="1:13" ht="26.25" hidden="1" customHeight="1">
      <c r="A296" s="76">
        <v>3</v>
      </c>
      <c r="B296" s="77">
        <v>2</v>
      </c>
      <c r="C296" s="77">
        <v>2</v>
      </c>
      <c r="D296" s="77">
        <v>5</v>
      </c>
      <c r="E296" s="77">
        <v>1</v>
      </c>
      <c r="F296" s="79">
        <v>1</v>
      </c>
      <c r="G296" s="78" t="s">
        <v>199</v>
      </c>
      <c r="H296" s="10">
        <v>263</v>
      </c>
      <c r="I296" s="83">
        <v>0</v>
      </c>
      <c r="J296" s="83">
        <v>0</v>
      </c>
      <c r="K296" s="83">
        <v>0</v>
      </c>
      <c r="L296" s="83">
        <v>0</v>
      </c>
      <c r="M296"/>
    </row>
    <row r="297" spans="1:13" ht="26.25" hidden="1" customHeight="1">
      <c r="A297" s="76">
        <v>3</v>
      </c>
      <c r="B297" s="77">
        <v>2</v>
      </c>
      <c r="C297" s="77">
        <v>2</v>
      </c>
      <c r="D297" s="77">
        <v>6</v>
      </c>
      <c r="E297" s="77"/>
      <c r="F297" s="79"/>
      <c r="G297" s="78" t="s">
        <v>182</v>
      </c>
      <c r="H297" s="10">
        <v>264</v>
      </c>
      <c r="I297" s="65">
        <f t="shared" ref="I297:L298" si="27">I298</f>
        <v>0</v>
      </c>
      <c r="J297" s="139">
        <f t="shared" si="27"/>
        <v>0</v>
      </c>
      <c r="K297" s="66">
        <f t="shared" si="27"/>
        <v>0</v>
      </c>
      <c r="L297" s="66">
        <f t="shared" si="27"/>
        <v>0</v>
      </c>
      <c r="M297"/>
    </row>
    <row r="298" spans="1:13" ht="30" hidden="1" customHeight="1">
      <c r="A298" s="76">
        <v>3</v>
      </c>
      <c r="B298" s="77">
        <v>2</v>
      </c>
      <c r="C298" s="77">
        <v>2</v>
      </c>
      <c r="D298" s="77">
        <v>6</v>
      </c>
      <c r="E298" s="77">
        <v>1</v>
      </c>
      <c r="F298" s="79"/>
      <c r="G298" s="78" t="s">
        <v>182</v>
      </c>
      <c r="H298" s="10">
        <v>265</v>
      </c>
      <c r="I298" s="65">
        <f t="shared" si="27"/>
        <v>0</v>
      </c>
      <c r="J298" s="139">
        <f t="shared" si="27"/>
        <v>0</v>
      </c>
      <c r="K298" s="66">
        <f t="shared" si="27"/>
        <v>0</v>
      </c>
      <c r="L298" s="66">
        <f t="shared" si="27"/>
        <v>0</v>
      </c>
      <c r="M298"/>
    </row>
    <row r="299" spans="1:13" ht="24.75" hidden="1" customHeight="1">
      <c r="A299" s="76">
        <v>3</v>
      </c>
      <c r="B299" s="98">
        <v>2</v>
      </c>
      <c r="C299" s="98">
        <v>2</v>
      </c>
      <c r="D299" s="77">
        <v>6</v>
      </c>
      <c r="E299" s="98">
        <v>1</v>
      </c>
      <c r="F299" s="99">
        <v>1</v>
      </c>
      <c r="G299" s="100" t="s">
        <v>182</v>
      </c>
      <c r="H299" s="10">
        <v>266</v>
      </c>
      <c r="I299" s="83">
        <v>0</v>
      </c>
      <c r="J299" s="83">
        <v>0</v>
      </c>
      <c r="K299" s="83">
        <v>0</v>
      </c>
      <c r="L299" s="83">
        <v>0</v>
      </c>
      <c r="M299"/>
    </row>
    <row r="300" spans="1:13" ht="29.25" hidden="1" customHeight="1">
      <c r="A300" s="80">
        <v>3</v>
      </c>
      <c r="B300" s="76">
        <v>2</v>
      </c>
      <c r="C300" s="77">
        <v>2</v>
      </c>
      <c r="D300" s="77">
        <v>7</v>
      </c>
      <c r="E300" s="77"/>
      <c r="F300" s="79"/>
      <c r="G300" s="78" t="s">
        <v>183</v>
      </c>
      <c r="H300" s="10">
        <v>267</v>
      </c>
      <c r="I300" s="65">
        <f>I301</f>
        <v>0</v>
      </c>
      <c r="J300" s="139">
        <f>J301</f>
        <v>0</v>
      </c>
      <c r="K300" s="66">
        <f>K301</f>
        <v>0</v>
      </c>
      <c r="L300" s="66">
        <f>L301</f>
        <v>0</v>
      </c>
      <c r="M300"/>
    </row>
    <row r="301" spans="1:13" ht="26.25" hidden="1" customHeight="1">
      <c r="A301" s="80">
        <v>3</v>
      </c>
      <c r="B301" s="76">
        <v>2</v>
      </c>
      <c r="C301" s="77">
        <v>2</v>
      </c>
      <c r="D301" s="77">
        <v>7</v>
      </c>
      <c r="E301" s="77">
        <v>1</v>
      </c>
      <c r="F301" s="79"/>
      <c r="G301" s="78" t="s">
        <v>183</v>
      </c>
      <c r="H301" s="10">
        <v>268</v>
      </c>
      <c r="I301" s="65">
        <f>I302+I303</f>
        <v>0</v>
      </c>
      <c r="J301" s="65">
        <f>J302+J303</f>
        <v>0</v>
      </c>
      <c r="K301" s="65">
        <f>K302+K303</f>
        <v>0</v>
      </c>
      <c r="L301" s="65">
        <f>L302+L303</f>
        <v>0</v>
      </c>
      <c r="M301"/>
    </row>
    <row r="302" spans="1:13" ht="27.75" hidden="1" customHeight="1">
      <c r="A302" s="80">
        <v>3</v>
      </c>
      <c r="B302" s="76">
        <v>2</v>
      </c>
      <c r="C302" s="76">
        <v>2</v>
      </c>
      <c r="D302" s="77">
        <v>7</v>
      </c>
      <c r="E302" s="77">
        <v>1</v>
      </c>
      <c r="F302" s="79">
        <v>1</v>
      </c>
      <c r="G302" s="78" t="s">
        <v>184</v>
      </c>
      <c r="H302" s="10">
        <v>269</v>
      </c>
      <c r="I302" s="83">
        <v>0</v>
      </c>
      <c r="J302" s="83">
        <v>0</v>
      </c>
      <c r="K302" s="83">
        <v>0</v>
      </c>
      <c r="L302" s="83">
        <v>0</v>
      </c>
      <c r="M302"/>
    </row>
    <row r="303" spans="1:13" ht="25.5" hidden="1" customHeight="1">
      <c r="A303" s="80">
        <v>3</v>
      </c>
      <c r="B303" s="76">
        <v>2</v>
      </c>
      <c r="C303" s="76">
        <v>2</v>
      </c>
      <c r="D303" s="77">
        <v>7</v>
      </c>
      <c r="E303" s="77">
        <v>1</v>
      </c>
      <c r="F303" s="79">
        <v>2</v>
      </c>
      <c r="G303" s="78" t="s">
        <v>185</v>
      </c>
      <c r="H303" s="10">
        <v>270</v>
      </c>
      <c r="I303" s="83">
        <v>0</v>
      </c>
      <c r="J303" s="83">
        <v>0</v>
      </c>
      <c r="K303" s="83">
        <v>0</v>
      </c>
      <c r="L303" s="83">
        <v>0</v>
      </c>
      <c r="M303"/>
    </row>
    <row r="304" spans="1:13" ht="30" hidden="1" customHeight="1">
      <c r="A304" s="84">
        <v>3</v>
      </c>
      <c r="B304" s="84">
        <v>3</v>
      </c>
      <c r="C304" s="61"/>
      <c r="D304" s="62"/>
      <c r="E304" s="62"/>
      <c r="F304" s="64"/>
      <c r="G304" s="63" t="s">
        <v>200</v>
      </c>
      <c r="H304" s="10">
        <v>271</v>
      </c>
      <c r="I304" s="65">
        <f>SUM(I305+I337)</f>
        <v>0</v>
      </c>
      <c r="J304" s="139">
        <f>SUM(J305+J337)</f>
        <v>0</v>
      </c>
      <c r="K304" s="66">
        <f>SUM(K305+K337)</f>
        <v>0</v>
      </c>
      <c r="L304" s="66">
        <f>SUM(L305+L337)</f>
        <v>0</v>
      </c>
      <c r="M304"/>
    </row>
    <row r="305" spans="1:13" ht="40.5" hidden="1" customHeight="1">
      <c r="A305" s="80">
        <v>3</v>
      </c>
      <c r="B305" s="80">
        <v>3</v>
      </c>
      <c r="C305" s="76">
        <v>1</v>
      </c>
      <c r="D305" s="77"/>
      <c r="E305" s="77"/>
      <c r="F305" s="79"/>
      <c r="G305" s="78" t="s">
        <v>201</v>
      </c>
      <c r="H305" s="10">
        <v>272</v>
      </c>
      <c r="I305" s="65">
        <f>SUM(I306+I315+I319+I323+I327+I330+I333)</f>
        <v>0</v>
      </c>
      <c r="J305" s="139">
        <f>SUM(J306+J315+J319+J323+J327+J330+J333)</f>
        <v>0</v>
      </c>
      <c r="K305" s="66">
        <f>SUM(K306+K315+K319+K323+K327+K330+K333)</f>
        <v>0</v>
      </c>
      <c r="L305" s="66">
        <f>SUM(L306+L315+L319+L323+L327+L330+L333)</f>
        <v>0</v>
      </c>
      <c r="M305"/>
    </row>
    <row r="306" spans="1:13" ht="29.25" hidden="1" customHeight="1">
      <c r="A306" s="80">
        <v>3</v>
      </c>
      <c r="B306" s="80">
        <v>3</v>
      </c>
      <c r="C306" s="76">
        <v>1</v>
      </c>
      <c r="D306" s="77">
        <v>1</v>
      </c>
      <c r="E306" s="77"/>
      <c r="F306" s="79"/>
      <c r="G306" s="78" t="s">
        <v>187</v>
      </c>
      <c r="H306" s="10">
        <v>273</v>
      </c>
      <c r="I306" s="65">
        <f>SUM(I307+I309+I312)</f>
        <v>0</v>
      </c>
      <c r="J306" s="65">
        <f>SUM(J307+J309+J312)</f>
        <v>0</v>
      </c>
      <c r="K306" s="65">
        <f>SUM(K307+K309+K312)</f>
        <v>0</v>
      </c>
      <c r="L306" s="65">
        <f>SUM(L307+L309+L312)</f>
        <v>0</v>
      </c>
      <c r="M306"/>
    </row>
    <row r="307" spans="1:13" ht="27" hidden="1" customHeight="1">
      <c r="A307" s="80">
        <v>3</v>
      </c>
      <c r="B307" s="80">
        <v>3</v>
      </c>
      <c r="C307" s="76">
        <v>1</v>
      </c>
      <c r="D307" s="77">
        <v>1</v>
      </c>
      <c r="E307" s="77">
        <v>1</v>
      </c>
      <c r="F307" s="79"/>
      <c r="G307" s="78" t="s">
        <v>165</v>
      </c>
      <c r="H307" s="10">
        <v>274</v>
      </c>
      <c r="I307" s="65">
        <f>SUM(I308:I308)</f>
        <v>0</v>
      </c>
      <c r="J307" s="139">
        <f>SUM(J308:J308)</f>
        <v>0</v>
      </c>
      <c r="K307" s="66">
        <f>SUM(K308:K308)</f>
        <v>0</v>
      </c>
      <c r="L307" s="66">
        <f>SUM(L308:L308)</f>
        <v>0</v>
      </c>
      <c r="M307"/>
    </row>
    <row r="308" spans="1:13" ht="28.5" hidden="1" customHeight="1">
      <c r="A308" s="80">
        <v>3</v>
      </c>
      <c r="B308" s="80">
        <v>3</v>
      </c>
      <c r="C308" s="76">
        <v>1</v>
      </c>
      <c r="D308" s="77">
        <v>1</v>
      </c>
      <c r="E308" s="77">
        <v>1</v>
      </c>
      <c r="F308" s="79">
        <v>1</v>
      </c>
      <c r="G308" s="78" t="s">
        <v>165</v>
      </c>
      <c r="H308" s="10">
        <v>275</v>
      </c>
      <c r="I308" s="83">
        <v>0</v>
      </c>
      <c r="J308" s="83">
        <v>0</v>
      </c>
      <c r="K308" s="83">
        <v>0</v>
      </c>
      <c r="L308" s="83">
        <v>0</v>
      </c>
      <c r="M308"/>
    </row>
    <row r="309" spans="1:13" ht="31.5" hidden="1" customHeight="1">
      <c r="A309" s="80">
        <v>3</v>
      </c>
      <c r="B309" s="80">
        <v>3</v>
      </c>
      <c r="C309" s="76">
        <v>1</v>
      </c>
      <c r="D309" s="77">
        <v>1</v>
      </c>
      <c r="E309" s="77">
        <v>2</v>
      </c>
      <c r="F309" s="79"/>
      <c r="G309" s="78" t="s">
        <v>188</v>
      </c>
      <c r="H309" s="10">
        <v>276</v>
      </c>
      <c r="I309" s="65">
        <f>SUM(I310:I311)</f>
        <v>0</v>
      </c>
      <c r="J309" s="65">
        <f>SUM(J310:J311)</f>
        <v>0</v>
      </c>
      <c r="K309" s="65">
        <f>SUM(K310:K311)</f>
        <v>0</v>
      </c>
      <c r="L309" s="65">
        <f>SUM(L310:L311)</f>
        <v>0</v>
      </c>
      <c r="M309"/>
    </row>
    <row r="310" spans="1:13" ht="25.5" hidden="1" customHeight="1">
      <c r="A310" s="80">
        <v>3</v>
      </c>
      <c r="B310" s="80">
        <v>3</v>
      </c>
      <c r="C310" s="76">
        <v>1</v>
      </c>
      <c r="D310" s="77">
        <v>1</v>
      </c>
      <c r="E310" s="77">
        <v>2</v>
      </c>
      <c r="F310" s="79">
        <v>1</v>
      </c>
      <c r="G310" s="78" t="s">
        <v>167</v>
      </c>
      <c r="H310" s="10">
        <v>277</v>
      </c>
      <c r="I310" s="83">
        <v>0</v>
      </c>
      <c r="J310" s="83">
        <v>0</v>
      </c>
      <c r="K310" s="83">
        <v>0</v>
      </c>
      <c r="L310" s="83">
        <v>0</v>
      </c>
      <c r="M310"/>
    </row>
    <row r="311" spans="1:13" ht="29.25" hidden="1" customHeight="1">
      <c r="A311" s="80">
        <v>3</v>
      </c>
      <c r="B311" s="80">
        <v>3</v>
      </c>
      <c r="C311" s="76">
        <v>1</v>
      </c>
      <c r="D311" s="77">
        <v>1</v>
      </c>
      <c r="E311" s="77">
        <v>2</v>
      </c>
      <c r="F311" s="79">
        <v>2</v>
      </c>
      <c r="G311" s="78" t="s">
        <v>168</v>
      </c>
      <c r="H311" s="10">
        <v>278</v>
      </c>
      <c r="I311" s="83">
        <v>0</v>
      </c>
      <c r="J311" s="83">
        <v>0</v>
      </c>
      <c r="K311" s="83">
        <v>0</v>
      </c>
      <c r="L311" s="83">
        <v>0</v>
      </c>
      <c r="M311"/>
    </row>
    <row r="312" spans="1:13" ht="28.5" hidden="1" customHeight="1">
      <c r="A312" s="80">
        <v>3</v>
      </c>
      <c r="B312" s="80">
        <v>3</v>
      </c>
      <c r="C312" s="76">
        <v>1</v>
      </c>
      <c r="D312" s="77">
        <v>1</v>
      </c>
      <c r="E312" s="77">
        <v>3</v>
      </c>
      <c r="F312" s="79"/>
      <c r="G312" s="78" t="s">
        <v>169</v>
      </c>
      <c r="H312" s="10">
        <v>279</v>
      </c>
      <c r="I312" s="65">
        <f>SUM(I313:I314)</f>
        <v>0</v>
      </c>
      <c r="J312" s="65">
        <f>SUM(J313:J314)</f>
        <v>0</v>
      </c>
      <c r="K312" s="65">
        <f>SUM(K313:K314)</f>
        <v>0</v>
      </c>
      <c r="L312" s="65">
        <f>SUM(L313:L314)</f>
        <v>0</v>
      </c>
      <c r="M312"/>
    </row>
    <row r="313" spans="1:13" ht="24.75" hidden="1" customHeight="1">
      <c r="A313" s="80">
        <v>3</v>
      </c>
      <c r="B313" s="80">
        <v>3</v>
      </c>
      <c r="C313" s="76">
        <v>1</v>
      </c>
      <c r="D313" s="77">
        <v>1</v>
      </c>
      <c r="E313" s="77">
        <v>3</v>
      </c>
      <c r="F313" s="79">
        <v>1</v>
      </c>
      <c r="G313" s="78" t="s">
        <v>170</v>
      </c>
      <c r="H313" s="10">
        <v>280</v>
      </c>
      <c r="I313" s="83">
        <v>0</v>
      </c>
      <c r="J313" s="83">
        <v>0</v>
      </c>
      <c r="K313" s="83">
        <v>0</v>
      </c>
      <c r="L313" s="83">
        <v>0</v>
      </c>
      <c r="M313"/>
    </row>
    <row r="314" spans="1:13" ht="22.5" hidden="1" customHeight="1">
      <c r="A314" s="80">
        <v>3</v>
      </c>
      <c r="B314" s="80">
        <v>3</v>
      </c>
      <c r="C314" s="76">
        <v>1</v>
      </c>
      <c r="D314" s="77">
        <v>1</v>
      </c>
      <c r="E314" s="77">
        <v>3</v>
      </c>
      <c r="F314" s="79">
        <v>2</v>
      </c>
      <c r="G314" s="78" t="s">
        <v>189</v>
      </c>
      <c r="H314" s="10">
        <v>281</v>
      </c>
      <c r="I314" s="83">
        <v>0</v>
      </c>
      <c r="J314" s="83">
        <v>0</v>
      </c>
      <c r="K314" s="83">
        <v>0</v>
      </c>
      <c r="L314" s="83">
        <v>0</v>
      </c>
      <c r="M314"/>
    </row>
    <row r="315" spans="1:13" hidden="1">
      <c r="A315" s="96">
        <v>3</v>
      </c>
      <c r="B315" s="71">
        <v>3</v>
      </c>
      <c r="C315" s="76">
        <v>1</v>
      </c>
      <c r="D315" s="77">
        <v>2</v>
      </c>
      <c r="E315" s="77"/>
      <c r="F315" s="79"/>
      <c r="G315" s="78" t="s">
        <v>202</v>
      </c>
      <c r="H315" s="10">
        <v>282</v>
      </c>
      <c r="I315" s="65">
        <f>I316</f>
        <v>0</v>
      </c>
      <c r="J315" s="139">
        <f>J316</f>
        <v>0</v>
      </c>
      <c r="K315" s="66">
        <f>K316</f>
        <v>0</v>
      </c>
      <c r="L315" s="66">
        <f>L316</f>
        <v>0</v>
      </c>
    </row>
    <row r="316" spans="1:13" ht="26.25" hidden="1" customHeight="1">
      <c r="A316" s="96">
        <v>3</v>
      </c>
      <c r="B316" s="96">
        <v>3</v>
      </c>
      <c r="C316" s="71">
        <v>1</v>
      </c>
      <c r="D316" s="69">
        <v>2</v>
      </c>
      <c r="E316" s="69">
        <v>1</v>
      </c>
      <c r="F316" s="72"/>
      <c r="G316" s="78" t="s">
        <v>202</v>
      </c>
      <c r="H316" s="10">
        <v>283</v>
      </c>
      <c r="I316" s="86">
        <f>SUM(I317:I318)</f>
        <v>0</v>
      </c>
      <c r="J316" s="140">
        <f>SUM(J317:J318)</f>
        <v>0</v>
      </c>
      <c r="K316" s="87">
        <f>SUM(K317:K318)</f>
        <v>0</v>
      </c>
      <c r="L316" s="87">
        <f>SUM(L317:L318)</f>
        <v>0</v>
      </c>
      <c r="M316"/>
    </row>
    <row r="317" spans="1:13" ht="25.5" hidden="1" customHeight="1">
      <c r="A317" s="80">
        <v>3</v>
      </c>
      <c r="B317" s="80">
        <v>3</v>
      </c>
      <c r="C317" s="76">
        <v>1</v>
      </c>
      <c r="D317" s="77">
        <v>2</v>
      </c>
      <c r="E317" s="77">
        <v>1</v>
      </c>
      <c r="F317" s="79">
        <v>1</v>
      </c>
      <c r="G317" s="78" t="s">
        <v>203</v>
      </c>
      <c r="H317" s="10">
        <v>284</v>
      </c>
      <c r="I317" s="83">
        <v>0</v>
      </c>
      <c r="J317" s="83">
        <v>0</v>
      </c>
      <c r="K317" s="83">
        <v>0</v>
      </c>
      <c r="L317" s="83">
        <v>0</v>
      </c>
      <c r="M317"/>
    </row>
    <row r="318" spans="1:13" ht="24" hidden="1" customHeight="1">
      <c r="A318" s="88">
        <v>3</v>
      </c>
      <c r="B318" s="123">
        <v>3</v>
      </c>
      <c r="C318" s="97">
        <v>1</v>
      </c>
      <c r="D318" s="98">
        <v>2</v>
      </c>
      <c r="E318" s="98">
        <v>1</v>
      </c>
      <c r="F318" s="99">
        <v>2</v>
      </c>
      <c r="G318" s="100" t="s">
        <v>204</v>
      </c>
      <c r="H318" s="10">
        <v>285</v>
      </c>
      <c r="I318" s="83">
        <v>0</v>
      </c>
      <c r="J318" s="83">
        <v>0</v>
      </c>
      <c r="K318" s="83">
        <v>0</v>
      </c>
      <c r="L318" s="83">
        <v>0</v>
      </c>
      <c r="M318"/>
    </row>
    <row r="319" spans="1:13" ht="27.75" hidden="1" customHeight="1">
      <c r="A319" s="76">
        <v>3</v>
      </c>
      <c r="B319" s="78">
        <v>3</v>
      </c>
      <c r="C319" s="76">
        <v>1</v>
      </c>
      <c r="D319" s="77">
        <v>3</v>
      </c>
      <c r="E319" s="77"/>
      <c r="F319" s="79"/>
      <c r="G319" s="78" t="s">
        <v>205</v>
      </c>
      <c r="H319" s="10">
        <v>286</v>
      </c>
      <c r="I319" s="65">
        <f>I320</f>
        <v>0</v>
      </c>
      <c r="J319" s="139">
        <f>J320</f>
        <v>0</v>
      </c>
      <c r="K319" s="66">
        <f>K320</f>
        <v>0</v>
      </c>
      <c r="L319" s="66">
        <f>L320</f>
        <v>0</v>
      </c>
      <c r="M319"/>
    </row>
    <row r="320" spans="1:13" ht="24" hidden="1" customHeight="1">
      <c r="A320" s="76">
        <v>3</v>
      </c>
      <c r="B320" s="100">
        <v>3</v>
      </c>
      <c r="C320" s="97">
        <v>1</v>
      </c>
      <c r="D320" s="98">
        <v>3</v>
      </c>
      <c r="E320" s="98">
        <v>1</v>
      </c>
      <c r="F320" s="99"/>
      <c r="G320" s="78" t="s">
        <v>205</v>
      </c>
      <c r="H320" s="10">
        <v>287</v>
      </c>
      <c r="I320" s="66">
        <f>I321+I322</f>
        <v>0</v>
      </c>
      <c r="J320" s="66">
        <f>J321+J322</f>
        <v>0</v>
      </c>
      <c r="K320" s="66">
        <f>K321+K322</f>
        <v>0</v>
      </c>
      <c r="L320" s="66">
        <f>L321+L322</f>
        <v>0</v>
      </c>
      <c r="M320"/>
    </row>
    <row r="321" spans="1:13" ht="27" hidden="1" customHeight="1">
      <c r="A321" s="76">
        <v>3</v>
      </c>
      <c r="B321" s="78">
        <v>3</v>
      </c>
      <c r="C321" s="76">
        <v>1</v>
      </c>
      <c r="D321" s="77">
        <v>3</v>
      </c>
      <c r="E321" s="77">
        <v>1</v>
      </c>
      <c r="F321" s="79">
        <v>1</v>
      </c>
      <c r="G321" s="78" t="s">
        <v>206</v>
      </c>
      <c r="H321" s="10">
        <v>288</v>
      </c>
      <c r="I321" s="128">
        <v>0</v>
      </c>
      <c r="J321" s="128">
        <v>0</v>
      </c>
      <c r="K321" s="128">
        <v>0</v>
      </c>
      <c r="L321" s="127">
        <v>0</v>
      </c>
      <c r="M321"/>
    </row>
    <row r="322" spans="1:13" ht="26.25" hidden="1" customHeight="1">
      <c r="A322" s="76">
        <v>3</v>
      </c>
      <c r="B322" s="78">
        <v>3</v>
      </c>
      <c r="C322" s="76">
        <v>1</v>
      </c>
      <c r="D322" s="77">
        <v>3</v>
      </c>
      <c r="E322" s="77">
        <v>1</v>
      </c>
      <c r="F322" s="79">
        <v>2</v>
      </c>
      <c r="G322" s="78" t="s">
        <v>207</v>
      </c>
      <c r="H322" s="10">
        <v>289</v>
      </c>
      <c r="I322" s="83">
        <v>0</v>
      </c>
      <c r="J322" s="83">
        <v>0</v>
      </c>
      <c r="K322" s="83">
        <v>0</v>
      </c>
      <c r="L322" s="83">
        <v>0</v>
      </c>
      <c r="M322"/>
    </row>
    <row r="323" spans="1:13" hidden="1">
      <c r="A323" s="76">
        <v>3</v>
      </c>
      <c r="B323" s="78">
        <v>3</v>
      </c>
      <c r="C323" s="76">
        <v>1</v>
      </c>
      <c r="D323" s="77">
        <v>4</v>
      </c>
      <c r="E323" s="77"/>
      <c r="F323" s="79"/>
      <c r="G323" s="78" t="s">
        <v>208</v>
      </c>
      <c r="H323" s="10">
        <v>290</v>
      </c>
      <c r="I323" s="65">
        <f>I324</f>
        <v>0</v>
      </c>
      <c r="J323" s="139">
        <f>J324</f>
        <v>0</v>
      </c>
      <c r="K323" s="66">
        <f>K324</f>
        <v>0</v>
      </c>
      <c r="L323" s="66">
        <f>L324</f>
        <v>0</v>
      </c>
    </row>
    <row r="324" spans="1:13" ht="31.5" hidden="1" customHeight="1">
      <c r="A324" s="80">
        <v>3</v>
      </c>
      <c r="B324" s="76">
        <v>3</v>
      </c>
      <c r="C324" s="77">
        <v>1</v>
      </c>
      <c r="D324" s="77">
        <v>4</v>
      </c>
      <c r="E324" s="77">
        <v>1</v>
      </c>
      <c r="F324" s="79"/>
      <c r="G324" s="78" t="s">
        <v>208</v>
      </c>
      <c r="H324" s="10">
        <v>291</v>
      </c>
      <c r="I324" s="65">
        <f>SUM(I325:I326)</f>
        <v>0</v>
      </c>
      <c r="J324" s="65">
        <f>SUM(J325:J326)</f>
        <v>0</v>
      </c>
      <c r="K324" s="65">
        <f>SUM(K325:K326)</f>
        <v>0</v>
      </c>
      <c r="L324" s="65">
        <f>SUM(L325:L326)</f>
        <v>0</v>
      </c>
      <c r="M324"/>
    </row>
    <row r="325" spans="1:13" hidden="1">
      <c r="A325" s="80">
        <v>3</v>
      </c>
      <c r="B325" s="76">
        <v>3</v>
      </c>
      <c r="C325" s="77">
        <v>1</v>
      </c>
      <c r="D325" s="77">
        <v>4</v>
      </c>
      <c r="E325" s="77">
        <v>1</v>
      </c>
      <c r="F325" s="79">
        <v>1</v>
      </c>
      <c r="G325" s="78" t="s">
        <v>209</v>
      </c>
      <c r="H325" s="10">
        <v>292</v>
      </c>
      <c r="I325" s="82">
        <v>0</v>
      </c>
      <c r="J325" s="83">
        <v>0</v>
      </c>
      <c r="K325" s="83">
        <v>0</v>
      </c>
      <c r="L325" s="82">
        <v>0</v>
      </c>
    </row>
    <row r="326" spans="1:13" ht="30.75" hidden="1" customHeight="1">
      <c r="A326" s="76">
        <v>3</v>
      </c>
      <c r="B326" s="77">
        <v>3</v>
      </c>
      <c r="C326" s="77">
        <v>1</v>
      </c>
      <c r="D326" s="77">
        <v>4</v>
      </c>
      <c r="E326" s="77">
        <v>1</v>
      </c>
      <c r="F326" s="79">
        <v>2</v>
      </c>
      <c r="G326" s="78" t="s">
        <v>210</v>
      </c>
      <c r="H326" s="10">
        <v>293</v>
      </c>
      <c r="I326" s="83">
        <v>0</v>
      </c>
      <c r="J326" s="128">
        <v>0</v>
      </c>
      <c r="K326" s="128">
        <v>0</v>
      </c>
      <c r="L326" s="127">
        <v>0</v>
      </c>
      <c r="M326"/>
    </row>
    <row r="327" spans="1:13" ht="26.25" hidden="1" customHeight="1">
      <c r="A327" s="76">
        <v>3</v>
      </c>
      <c r="B327" s="77">
        <v>3</v>
      </c>
      <c r="C327" s="77">
        <v>1</v>
      </c>
      <c r="D327" s="77">
        <v>5</v>
      </c>
      <c r="E327" s="77"/>
      <c r="F327" s="79"/>
      <c r="G327" s="78" t="s">
        <v>211</v>
      </c>
      <c r="H327" s="10">
        <v>294</v>
      </c>
      <c r="I327" s="87">
        <f t="shared" ref="I327:L328" si="28">I328</f>
        <v>0</v>
      </c>
      <c r="J327" s="139">
        <f t="shared" si="28"/>
        <v>0</v>
      </c>
      <c r="K327" s="66">
        <f t="shared" si="28"/>
        <v>0</v>
      </c>
      <c r="L327" s="66">
        <f t="shared" si="28"/>
        <v>0</v>
      </c>
      <c r="M327"/>
    </row>
    <row r="328" spans="1:13" ht="30" hidden="1" customHeight="1">
      <c r="A328" s="71">
        <v>3</v>
      </c>
      <c r="B328" s="98">
        <v>3</v>
      </c>
      <c r="C328" s="98">
        <v>1</v>
      </c>
      <c r="D328" s="98">
        <v>5</v>
      </c>
      <c r="E328" s="98">
        <v>1</v>
      </c>
      <c r="F328" s="99"/>
      <c r="G328" s="78" t="s">
        <v>211</v>
      </c>
      <c r="H328" s="10">
        <v>295</v>
      </c>
      <c r="I328" s="66">
        <f t="shared" si="28"/>
        <v>0</v>
      </c>
      <c r="J328" s="140">
        <f t="shared" si="28"/>
        <v>0</v>
      </c>
      <c r="K328" s="87">
        <f t="shared" si="28"/>
        <v>0</v>
      </c>
      <c r="L328" s="87">
        <f t="shared" si="28"/>
        <v>0</v>
      </c>
      <c r="M328"/>
    </row>
    <row r="329" spans="1:13" ht="30" hidden="1" customHeight="1">
      <c r="A329" s="76">
        <v>3</v>
      </c>
      <c r="B329" s="77">
        <v>3</v>
      </c>
      <c r="C329" s="77">
        <v>1</v>
      </c>
      <c r="D329" s="77">
        <v>5</v>
      </c>
      <c r="E329" s="77">
        <v>1</v>
      </c>
      <c r="F329" s="79">
        <v>1</v>
      </c>
      <c r="G329" s="78" t="s">
        <v>212</v>
      </c>
      <c r="H329" s="10">
        <v>296</v>
      </c>
      <c r="I329" s="83">
        <v>0</v>
      </c>
      <c r="J329" s="128">
        <v>0</v>
      </c>
      <c r="K329" s="128">
        <v>0</v>
      </c>
      <c r="L329" s="127">
        <v>0</v>
      </c>
      <c r="M329"/>
    </row>
    <row r="330" spans="1:13" ht="30" hidden="1" customHeight="1">
      <c r="A330" s="76">
        <v>3</v>
      </c>
      <c r="B330" s="77">
        <v>3</v>
      </c>
      <c r="C330" s="77">
        <v>1</v>
      </c>
      <c r="D330" s="77">
        <v>6</v>
      </c>
      <c r="E330" s="77"/>
      <c r="F330" s="79"/>
      <c r="G330" s="78" t="s">
        <v>182</v>
      </c>
      <c r="H330" s="10">
        <v>297</v>
      </c>
      <c r="I330" s="66">
        <f t="shared" ref="I330:L331" si="29">I331</f>
        <v>0</v>
      </c>
      <c r="J330" s="139">
        <f t="shared" si="29"/>
        <v>0</v>
      </c>
      <c r="K330" s="66">
        <f t="shared" si="29"/>
        <v>0</v>
      </c>
      <c r="L330" s="66">
        <f t="shared" si="29"/>
        <v>0</v>
      </c>
      <c r="M330"/>
    </row>
    <row r="331" spans="1:13" ht="30" hidden="1" customHeight="1">
      <c r="A331" s="76">
        <v>3</v>
      </c>
      <c r="B331" s="77">
        <v>3</v>
      </c>
      <c r="C331" s="77">
        <v>1</v>
      </c>
      <c r="D331" s="77">
        <v>6</v>
      </c>
      <c r="E331" s="77">
        <v>1</v>
      </c>
      <c r="F331" s="79"/>
      <c r="G331" s="78" t="s">
        <v>182</v>
      </c>
      <c r="H331" s="10">
        <v>298</v>
      </c>
      <c r="I331" s="65">
        <f t="shared" si="29"/>
        <v>0</v>
      </c>
      <c r="J331" s="139">
        <f t="shared" si="29"/>
        <v>0</v>
      </c>
      <c r="K331" s="66">
        <f t="shared" si="29"/>
        <v>0</v>
      </c>
      <c r="L331" s="66">
        <f t="shared" si="29"/>
        <v>0</v>
      </c>
      <c r="M331"/>
    </row>
    <row r="332" spans="1:13" ht="25.5" hidden="1" customHeight="1">
      <c r="A332" s="76">
        <v>3</v>
      </c>
      <c r="B332" s="77">
        <v>3</v>
      </c>
      <c r="C332" s="77">
        <v>1</v>
      </c>
      <c r="D332" s="77">
        <v>6</v>
      </c>
      <c r="E332" s="77">
        <v>1</v>
      </c>
      <c r="F332" s="79">
        <v>1</v>
      </c>
      <c r="G332" s="78" t="s">
        <v>182</v>
      </c>
      <c r="H332" s="10">
        <v>299</v>
      </c>
      <c r="I332" s="128">
        <v>0</v>
      </c>
      <c r="J332" s="128">
        <v>0</v>
      </c>
      <c r="K332" s="128">
        <v>0</v>
      </c>
      <c r="L332" s="127">
        <v>0</v>
      </c>
      <c r="M332"/>
    </row>
    <row r="333" spans="1:13" ht="22.5" hidden="1" customHeight="1">
      <c r="A333" s="76">
        <v>3</v>
      </c>
      <c r="B333" s="77">
        <v>3</v>
      </c>
      <c r="C333" s="77">
        <v>1</v>
      </c>
      <c r="D333" s="77">
        <v>7</v>
      </c>
      <c r="E333" s="77"/>
      <c r="F333" s="79"/>
      <c r="G333" s="78" t="s">
        <v>213</v>
      </c>
      <c r="H333" s="10">
        <v>300</v>
      </c>
      <c r="I333" s="65">
        <f>I334</f>
        <v>0</v>
      </c>
      <c r="J333" s="139">
        <f>J334</f>
        <v>0</v>
      </c>
      <c r="K333" s="66">
        <f>K334</f>
        <v>0</v>
      </c>
      <c r="L333" s="66">
        <f>L334</f>
        <v>0</v>
      </c>
      <c r="M333"/>
    </row>
    <row r="334" spans="1:13" ht="25.5" hidden="1" customHeight="1">
      <c r="A334" s="76">
        <v>3</v>
      </c>
      <c r="B334" s="77">
        <v>3</v>
      </c>
      <c r="C334" s="77">
        <v>1</v>
      </c>
      <c r="D334" s="77">
        <v>7</v>
      </c>
      <c r="E334" s="77">
        <v>1</v>
      </c>
      <c r="F334" s="79"/>
      <c r="G334" s="78" t="s">
        <v>213</v>
      </c>
      <c r="H334" s="10">
        <v>301</v>
      </c>
      <c r="I334" s="65">
        <f>I335+I336</f>
        <v>0</v>
      </c>
      <c r="J334" s="65">
        <f>J335+J336</f>
        <v>0</v>
      </c>
      <c r="K334" s="65">
        <f>K335+K336</f>
        <v>0</v>
      </c>
      <c r="L334" s="65">
        <f>L335+L336</f>
        <v>0</v>
      </c>
      <c r="M334"/>
    </row>
    <row r="335" spans="1:13" ht="27" hidden="1" customHeight="1">
      <c r="A335" s="76">
        <v>3</v>
      </c>
      <c r="B335" s="77">
        <v>3</v>
      </c>
      <c r="C335" s="77">
        <v>1</v>
      </c>
      <c r="D335" s="77">
        <v>7</v>
      </c>
      <c r="E335" s="77">
        <v>1</v>
      </c>
      <c r="F335" s="79">
        <v>1</v>
      </c>
      <c r="G335" s="78" t="s">
        <v>214</v>
      </c>
      <c r="H335" s="10">
        <v>302</v>
      </c>
      <c r="I335" s="128">
        <v>0</v>
      </c>
      <c r="J335" s="128">
        <v>0</v>
      </c>
      <c r="K335" s="128">
        <v>0</v>
      </c>
      <c r="L335" s="127">
        <v>0</v>
      </c>
      <c r="M335"/>
    </row>
    <row r="336" spans="1:13" ht="27.75" hidden="1" customHeight="1">
      <c r="A336" s="76">
        <v>3</v>
      </c>
      <c r="B336" s="77">
        <v>3</v>
      </c>
      <c r="C336" s="77">
        <v>1</v>
      </c>
      <c r="D336" s="77">
        <v>7</v>
      </c>
      <c r="E336" s="77">
        <v>1</v>
      </c>
      <c r="F336" s="79">
        <v>2</v>
      </c>
      <c r="G336" s="78" t="s">
        <v>215</v>
      </c>
      <c r="H336" s="10">
        <v>303</v>
      </c>
      <c r="I336" s="83">
        <v>0</v>
      </c>
      <c r="J336" s="83">
        <v>0</v>
      </c>
      <c r="K336" s="83">
        <v>0</v>
      </c>
      <c r="L336" s="83">
        <v>0</v>
      </c>
      <c r="M336"/>
    </row>
    <row r="337" spans="1:16" ht="38.25" hidden="1" customHeight="1">
      <c r="A337" s="76">
        <v>3</v>
      </c>
      <c r="B337" s="77">
        <v>3</v>
      </c>
      <c r="C337" s="77">
        <v>2</v>
      </c>
      <c r="D337" s="77"/>
      <c r="E337" s="77"/>
      <c r="F337" s="79"/>
      <c r="G337" s="78" t="s">
        <v>216</v>
      </c>
      <c r="H337" s="10">
        <v>304</v>
      </c>
      <c r="I337" s="65">
        <f>SUM(I338+I347+I351+I355+I359+I362+I365)</f>
        <v>0</v>
      </c>
      <c r="J337" s="139">
        <f>SUM(J338+J347+J351+J355+J359+J362+J365)</f>
        <v>0</v>
      </c>
      <c r="K337" s="66">
        <f>SUM(K338+K347+K351+K355+K359+K362+K365)</f>
        <v>0</v>
      </c>
      <c r="L337" s="66">
        <f>SUM(L338+L347+L351+L355+L359+L362+L365)</f>
        <v>0</v>
      </c>
      <c r="M337"/>
    </row>
    <row r="338" spans="1:16" ht="30" hidden="1" customHeight="1">
      <c r="A338" s="76">
        <v>3</v>
      </c>
      <c r="B338" s="77">
        <v>3</v>
      </c>
      <c r="C338" s="77">
        <v>2</v>
      </c>
      <c r="D338" s="77">
        <v>1</v>
      </c>
      <c r="E338" s="77"/>
      <c r="F338" s="79"/>
      <c r="G338" s="78" t="s">
        <v>164</v>
      </c>
      <c r="H338" s="10">
        <v>305</v>
      </c>
      <c r="I338" s="65">
        <f>I339</f>
        <v>0</v>
      </c>
      <c r="J338" s="139">
        <f>J339</f>
        <v>0</v>
      </c>
      <c r="K338" s="66">
        <f>K339</f>
        <v>0</v>
      </c>
      <c r="L338" s="66">
        <f>L339</f>
        <v>0</v>
      </c>
      <c r="M338"/>
    </row>
    <row r="339" spans="1:16" hidden="1">
      <c r="A339" s="80">
        <v>3</v>
      </c>
      <c r="B339" s="76">
        <v>3</v>
      </c>
      <c r="C339" s="77">
        <v>2</v>
      </c>
      <c r="D339" s="78">
        <v>1</v>
      </c>
      <c r="E339" s="76">
        <v>1</v>
      </c>
      <c r="F339" s="79"/>
      <c r="G339" s="78" t="s">
        <v>164</v>
      </c>
      <c r="H339" s="10">
        <v>306</v>
      </c>
      <c r="I339" s="65">
        <f t="shared" ref="I339:P339" si="30">SUM(I340:I340)</f>
        <v>0</v>
      </c>
      <c r="J339" s="65">
        <f t="shared" si="30"/>
        <v>0</v>
      </c>
      <c r="K339" s="65">
        <f t="shared" si="30"/>
        <v>0</v>
      </c>
      <c r="L339" s="65">
        <f t="shared" si="30"/>
        <v>0</v>
      </c>
      <c r="M339" s="141">
        <f t="shared" si="30"/>
        <v>0</v>
      </c>
      <c r="N339" s="141">
        <f t="shared" si="30"/>
        <v>0</v>
      </c>
      <c r="O339" s="141">
        <f t="shared" si="30"/>
        <v>0</v>
      </c>
      <c r="P339" s="141">
        <f t="shared" si="30"/>
        <v>0</v>
      </c>
    </row>
    <row r="340" spans="1:16" ht="27.75" hidden="1" customHeight="1">
      <c r="A340" s="80">
        <v>3</v>
      </c>
      <c r="B340" s="76">
        <v>3</v>
      </c>
      <c r="C340" s="77">
        <v>2</v>
      </c>
      <c r="D340" s="78">
        <v>1</v>
      </c>
      <c r="E340" s="76">
        <v>1</v>
      </c>
      <c r="F340" s="79">
        <v>1</v>
      </c>
      <c r="G340" s="78" t="s">
        <v>165</v>
      </c>
      <c r="H340" s="10">
        <v>307</v>
      </c>
      <c r="I340" s="128">
        <v>0</v>
      </c>
      <c r="J340" s="128">
        <v>0</v>
      </c>
      <c r="K340" s="128">
        <v>0</v>
      </c>
      <c r="L340" s="127">
        <v>0</v>
      </c>
      <c r="M340"/>
    </row>
    <row r="341" spans="1:16" hidden="1">
      <c r="A341" s="80">
        <v>3</v>
      </c>
      <c r="B341" s="76">
        <v>3</v>
      </c>
      <c r="C341" s="77">
        <v>2</v>
      </c>
      <c r="D341" s="78">
        <v>1</v>
      </c>
      <c r="E341" s="76">
        <v>2</v>
      </c>
      <c r="F341" s="79"/>
      <c r="G341" s="100" t="s">
        <v>188</v>
      </c>
      <c r="H341" s="10">
        <v>308</v>
      </c>
      <c r="I341" s="65">
        <f>SUM(I342:I343)</f>
        <v>0</v>
      </c>
      <c r="J341" s="65">
        <f>SUM(J342:J343)</f>
        <v>0</v>
      </c>
      <c r="K341" s="65">
        <f>SUM(K342:K343)</f>
        <v>0</v>
      </c>
      <c r="L341" s="65">
        <f>SUM(L342:L343)</f>
        <v>0</v>
      </c>
    </row>
    <row r="342" spans="1:16" hidden="1">
      <c r="A342" s="80">
        <v>3</v>
      </c>
      <c r="B342" s="76">
        <v>3</v>
      </c>
      <c r="C342" s="77">
        <v>2</v>
      </c>
      <c r="D342" s="78">
        <v>1</v>
      </c>
      <c r="E342" s="76">
        <v>2</v>
      </c>
      <c r="F342" s="79">
        <v>1</v>
      </c>
      <c r="G342" s="100" t="s">
        <v>167</v>
      </c>
      <c r="H342" s="10">
        <v>309</v>
      </c>
      <c r="I342" s="128">
        <v>0</v>
      </c>
      <c r="J342" s="128">
        <v>0</v>
      </c>
      <c r="K342" s="128">
        <v>0</v>
      </c>
      <c r="L342" s="127">
        <v>0</v>
      </c>
    </row>
    <row r="343" spans="1:16" hidden="1">
      <c r="A343" s="80">
        <v>3</v>
      </c>
      <c r="B343" s="76">
        <v>3</v>
      </c>
      <c r="C343" s="77">
        <v>2</v>
      </c>
      <c r="D343" s="78">
        <v>1</v>
      </c>
      <c r="E343" s="76">
        <v>2</v>
      </c>
      <c r="F343" s="79">
        <v>2</v>
      </c>
      <c r="G343" s="100" t="s">
        <v>168</v>
      </c>
      <c r="H343" s="10">
        <v>310</v>
      </c>
      <c r="I343" s="83">
        <v>0</v>
      </c>
      <c r="J343" s="83">
        <v>0</v>
      </c>
      <c r="K343" s="83">
        <v>0</v>
      </c>
      <c r="L343" s="83">
        <v>0</v>
      </c>
    </row>
    <row r="344" spans="1:16" hidden="1">
      <c r="A344" s="80">
        <v>3</v>
      </c>
      <c r="B344" s="76">
        <v>3</v>
      </c>
      <c r="C344" s="77">
        <v>2</v>
      </c>
      <c r="D344" s="78">
        <v>1</v>
      </c>
      <c r="E344" s="76">
        <v>3</v>
      </c>
      <c r="F344" s="79"/>
      <c r="G344" s="100" t="s">
        <v>169</v>
      </c>
      <c r="H344" s="10">
        <v>311</v>
      </c>
      <c r="I344" s="65">
        <f>SUM(I345:I346)</f>
        <v>0</v>
      </c>
      <c r="J344" s="65">
        <f>SUM(J345:J346)</f>
        <v>0</v>
      </c>
      <c r="K344" s="65">
        <f>SUM(K345:K346)</f>
        <v>0</v>
      </c>
      <c r="L344" s="65">
        <f>SUM(L345:L346)</f>
        <v>0</v>
      </c>
    </row>
    <row r="345" spans="1:16" hidden="1">
      <c r="A345" s="80">
        <v>3</v>
      </c>
      <c r="B345" s="76">
        <v>3</v>
      </c>
      <c r="C345" s="77">
        <v>2</v>
      </c>
      <c r="D345" s="78">
        <v>1</v>
      </c>
      <c r="E345" s="76">
        <v>3</v>
      </c>
      <c r="F345" s="79">
        <v>1</v>
      </c>
      <c r="G345" s="100" t="s">
        <v>170</v>
      </c>
      <c r="H345" s="10">
        <v>312</v>
      </c>
      <c r="I345" s="83">
        <v>0</v>
      </c>
      <c r="J345" s="83">
        <v>0</v>
      </c>
      <c r="K345" s="83">
        <v>0</v>
      </c>
      <c r="L345" s="83">
        <v>0</v>
      </c>
    </row>
    <row r="346" spans="1:16" hidden="1">
      <c r="A346" s="80">
        <v>3</v>
      </c>
      <c r="B346" s="76">
        <v>3</v>
      </c>
      <c r="C346" s="77">
        <v>2</v>
      </c>
      <c r="D346" s="78">
        <v>1</v>
      </c>
      <c r="E346" s="76">
        <v>3</v>
      </c>
      <c r="F346" s="79">
        <v>2</v>
      </c>
      <c r="G346" s="100" t="s">
        <v>189</v>
      </c>
      <c r="H346" s="10">
        <v>313</v>
      </c>
      <c r="I346" s="101">
        <v>0</v>
      </c>
      <c r="J346" s="142">
        <v>0</v>
      </c>
      <c r="K346" s="101">
        <v>0</v>
      </c>
      <c r="L346" s="101">
        <v>0</v>
      </c>
    </row>
    <row r="347" spans="1:16" hidden="1">
      <c r="A347" s="88">
        <v>3</v>
      </c>
      <c r="B347" s="88">
        <v>3</v>
      </c>
      <c r="C347" s="97">
        <v>2</v>
      </c>
      <c r="D347" s="100">
        <v>2</v>
      </c>
      <c r="E347" s="97"/>
      <c r="F347" s="99"/>
      <c r="G347" s="100" t="s">
        <v>202</v>
      </c>
      <c r="H347" s="10">
        <v>314</v>
      </c>
      <c r="I347" s="93">
        <f>I348</f>
        <v>0</v>
      </c>
      <c r="J347" s="143">
        <f>J348</f>
        <v>0</v>
      </c>
      <c r="K347" s="94">
        <f>K348</f>
        <v>0</v>
      </c>
      <c r="L347" s="94">
        <f>L348</f>
        <v>0</v>
      </c>
    </row>
    <row r="348" spans="1:16" hidden="1">
      <c r="A348" s="80">
        <v>3</v>
      </c>
      <c r="B348" s="80">
        <v>3</v>
      </c>
      <c r="C348" s="76">
        <v>2</v>
      </c>
      <c r="D348" s="78">
        <v>2</v>
      </c>
      <c r="E348" s="76">
        <v>1</v>
      </c>
      <c r="F348" s="79"/>
      <c r="G348" s="100" t="s">
        <v>202</v>
      </c>
      <c r="H348" s="10">
        <v>315</v>
      </c>
      <c r="I348" s="65">
        <f>SUM(I349:I350)</f>
        <v>0</v>
      </c>
      <c r="J348" s="106">
        <f>SUM(J349:J350)</f>
        <v>0</v>
      </c>
      <c r="K348" s="66">
        <f>SUM(K349:K350)</f>
        <v>0</v>
      </c>
      <c r="L348" s="66">
        <f>SUM(L349:L350)</f>
        <v>0</v>
      </c>
    </row>
    <row r="349" spans="1:16" hidden="1">
      <c r="A349" s="80">
        <v>3</v>
      </c>
      <c r="B349" s="80">
        <v>3</v>
      </c>
      <c r="C349" s="76">
        <v>2</v>
      </c>
      <c r="D349" s="78">
        <v>2</v>
      </c>
      <c r="E349" s="80">
        <v>1</v>
      </c>
      <c r="F349" s="111">
        <v>1</v>
      </c>
      <c r="G349" s="78" t="s">
        <v>203</v>
      </c>
      <c r="H349" s="10">
        <v>316</v>
      </c>
      <c r="I349" s="83">
        <v>0</v>
      </c>
      <c r="J349" s="83">
        <v>0</v>
      </c>
      <c r="K349" s="83">
        <v>0</v>
      </c>
      <c r="L349" s="83">
        <v>0</v>
      </c>
    </row>
    <row r="350" spans="1:16" hidden="1">
      <c r="A350" s="88">
        <v>3</v>
      </c>
      <c r="B350" s="88">
        <v>3</v>
      </c>
      <c r="C350" s="89">
        <v>2</v>
      </c>
      <c r="D350" s="90">
        <v>2</v>
      </c>
      <c r="E350" s="91">
        <v>1</v>
      </c>
      <c r="F350" s="119">
        <v>2</v>
      </c>
      <c r="G350" s="91" t="s">
        <v>204</v>
      </c>
      <c r="H350" s="10">
        <v>317</v>
      </c>
      <c r="I350" s="83">
        <v>0</v>
      </c>
      <c r="J350" s="83">
        <v>0</v>
      </c>
      <c r="K350" s="83">
        <v>0</v>
      </c>
      <c r="L350" s="83">
        <v>0</v>
      </c>
    </row>
    <row r="351" spans="1:16" ht="23.25" hidden="1" customHeight="1">
      <c r="A351" s="80">
        <v>3</v>
      </c>
      <c r="B351" s="80">
        <v>3</v>
      </c>
      <c r="C351" s="76">
        <v>2</v>
      </c>
      <c r="D351" s="77">
        <v>3</v>
      </c>
      <c r="E351" s="78"/>
      <c r="F351" s="111"/>
      <c r="G351" s="78" t="s">
        <v>205</v>
      </c>
      <c r="H351" s="10">
        <v>318</v>
      </c>
      <c r="I351" s="65">
        <f>I352</f>
        <v>0</v>
      </c>
      <c r="J351" s="106">
        <f>J352</f>
        <v>0</v>
      </c>
      <c r="K351" s="66">
        <f>K352</f>
        <v>0</v>
      </c>
      <c r="L351" s="66">
        <f>L352</f>
        <v>0</v>
      </c>
      <c r="M351"/>
    </row>
    <row r="352" spans="1:16" ht="27.75" hidden="1" customHeight="1">
      <c r="A352" s="80">
        <v>3</v>
      </c>
      <c r="B352" s="80">
        <v>3</v>
      </c>
      <c r="C352" s="76">
        <v>2</v>
      </c>
      <c r="D352" s="77">
        <v>3</v>
      </c>
      <c r="E352" s="78">
        <v>1</v>
      </c>
      <c r="F352" s="111"/>
      <c r="G352" s="78" t="s">
        <v>205</v>
      </c>
      <c r="H352" s="10">
        <v>319</v>
      </c>
      <c r="I352" s="65">
        <f>I353+I354</f>
        <v>0</v>
      </c>
      <c r="J352" s="65">
        <f>J353+J354</f>
        <v>0</v>
      </c>
      <c r="K352" s="65">
        <f>K353+K354</f>
        <v>0</v>
      </c>
      <c r="L352" s="65">
        <f>L353+L354</f>
        <v>0</v>
      </c>
      <c r="M352"/>
    </row>
    <row r="353" spans="1:13" ht="28.5" hidden="1" customHeight="1">
      <c r="A353" s="80">
        <v>3</v>
      </c>
      <c r="B353" s="80">
        <v>3</v>
      </c>
      <c r="C353" s="76">
        <v>2</v>
      </c>
      <c r="D353" s="77">
        <v>3</v>
      </c>
      <c r="E353" s="78">
        <v>1</v>
      </c>
      <c r="F353" s="111">
        <v>1</v>
      </c>
      <c r="G353" s="78" t="s">
        <v>206</v>
      </c>
      <c r="H353" s="10">
        <v>320</v>
      </c>
      <c r="I353" s="128">
        <v>0</v>
      </c>
      <c r="J353" s="128">
        <v>0</v>
      </c>
      <c r="K353" s="128">
        <v>0</v>
      </c>
      <c r="L353" s="127">
        <v>0</v>
      </c>
      <c r="M353"/>
    </row>
    <row r="354" spans="1:13" ht="27.75" hidden="1" customHeight="1">
      <c r="A354" s="80">
        <v>3</v>
      </c>
      <c r="B354" s="80">
        <v>3</v>
      </c>
      <c r="C354" s="76">
        <v>2</v>
      </c>
      <c r="D354" s="77">
        <v>3</v>
      </c>
      <c r="E354" s="78">
        <v>1</v>
      </c>
      <c r="F354" s="111">
        <v>2</v>
      </c>
      <c r="G354" s="78" t="s">
        <v>207</v>
      </c>
      <c r="H354" s="10">
        <v>321</v>
      </c>
      <c r="I354" s="83">
        <v>0</v>
      </c>
      <c r="J354" s="83">
        <v>0</v>
      </c>
      <c r="K354" s="83">
        <v>0</v>
      </c>
      <c r="L354" s="83">
        <v>0</v>
      </c>
      <c r="M354"/>
    </row>
    <row r="355" spans="1:13" hidden="1">
      <c r="A355" s="80">
        <v>3</v>
      </c>
      <c r="B355" s="80">
        <v>3</v>
      </c>
      <c r="C355" s="76">
        <v>2</v>
      </c>
      <c r="D355" s="77">
        <v>4</v>
      </c>
      <c r="E355" s="77"/>
      <c r="F355" s="79"/>
      <c r="G355" s="78" t="s">
        <v>208</v>
      </c>
      <c r="H355" s="10">
        <v>322</v>
      </c>
      <c r="I355" s="65">
        <f>I356</f>
        <v>0</v>
      </c>
      <c r="J355" s="106">
        <f>J356</f>
        <v>0</v>
      </c>
      <c r="K355" s="66">
        <f>K356</f>
        <v>0</v>
      </c>
      <c r="L355" s="66">
        <f>L356</f>
        <v>0</v>
      </c>
    </row>
    <row r="356" spans="1:13" hidden="1">
      <c r="A356" s="96">
        <v>3</v>
      </c>
      <c r="B356" s="96">
        <v>3</v>
      </c>
      <c r="C356" s="71">
        <v>2</v>
      </c>
      <c r="D356" s="69">
        <v>4</v>
      </c>
      <c r="E356" s="69">
        <v>1</v>
      </c>
      <c r="F356" s="72"/>
      <c r="G356" s="78" t="s">
        <v>208</v>
      </c>
      <c r="H356" s="10">
        <v>323</v>
      </c>
      <c r="I356" s="86">
        <f>SUM(I357:I358)</f>
        <v>0</v>
      </c>
      <c r="J356" s="108">
        <f>SUM(J357:J358)</f>
        <v>0</v>
      </c>
      <c r="K356" s="87">
        <f>SUM(K357:K358)</f>
        <v>0</v>
      </c>
      <c r="L356" s="87">
        <f>SUM(L357:L358)</f>
        <v>0</v>
      </c>
    </row>
    <row r="357" spans="1:13" ht="30.75" hidden="1" customHeight="1">
      <c r="A357" s="80">
        <v>3</v>
      </c>
      <c r="B357" s="80">
        <v>3</v>
      </c>
      <c r="C357" s="76">
        <v>2</v>
      </c>
      <c r="D357" s="77">
        <v>4</v>
      </c>
      <c r="E357" s="77">
        <v>1</v>
      </c>
      <c r="F357" s="79">
        <v>1</v>
      </c>
      <c r="G357" s="78" t="s">
        <v>209</v>
      </c>
      <c r="H357" s="10">
        <v>324</v>
      </c>
      <c r="I357" s="83">
        <v>0</v>
      </c>
      <c r="J357" s="83">
        <v>0</v>
      </c>
      <c r="K357" s="83">
        <v>0</v>
      </c>
      <c r="L357" s="83">
        <v>0</v>
      </c>
      <c r="M357"/>
    </row>
    <row r="358" spans="1:13" hidden="1">
      <c r="A358" s="80">
        <v>3</v>
      </c>
      <c r="B358" s="80">
        <v>3</v>
      </c>
      <c r="C358" s="76">
        <v>2</v>
      </c>
      <c r="D358" s="77">
        <v>4</v>
      </c>
      <c r="E358" s="77">
        <v>1</v>
      </c>
      <c r="F358" s="79">
        <v>2</v>
      </c>
      <c r="G358" s="78" t="s">
        <v>217</v>
      </c>
      <c r="H358" s="10">
        <v>325</v>
      </c>
      <c r="I358" s="83">
        <v>0</v>
      </c>
      <c r="J358" s="83">
        <v>0</v>
      </c>
      <c r="K358" s="83">
        <v>0</v>
      </c>
      <c r="L358" s="83">
        <v>0</v>
      </c>
    </row>
    <row r="359" spans="1:13" hidden="1">
      <c r="A359" s="80">
        <v>3</v>
      </c>
      <c r="B359" s="80">
        <v>3</v>
      </c>
      <c r="C359" s="76">
        <v>2</v>
      </c>
      <c r="D359" s="77">
        <v>5</v>
      </c>
      <c r="E359" s="77"/>
      <c r="F359" s="79"/>
      <c r="G359" s="78" t="s">
        <v>211</v>
      </c>
      <c r="H359" s="10">
        <v>326</v>
      </c>
      <c r="I359" s="65">
        <f t="shared" ref="I359:L360" si="31">I360</f>
        <v>0</v>
      </c>
      <c r="J359" s="106">
        <f t="shared" si="31"/>
        <v>0</v>
      </c>
      <c r="K359" s="66">
        <f t="shared" si="31"/>
        <v>0</v>
      </c>
      <c r="L359" s="66">
        <f t="shared" si="31"/>
        <v>0</v>
      </c>
    </row>
    <row r="360" spans="1:13" hidden="1">
      <c r="A360" s="96">
        <v>3</v>
      </c>
      <c r="B360" s="96">
        <v>3</v>
      </c>
      <c r="C360" s="71">
        <v>2</v>
      </c>
      <c r="D360" s="69">
        <v>5</v>
      </c>
      <c r="E360" s="69">
        <v>1</v>
      </c>
      <c r="F360" s="72"/>
      <c r="G360" s="78" t="s">
        <v>211</v>
      </c>
      <c r="H360" s="10">
        <v>327</v>
      </c>
      <c r="I360" s="86">
        <f t="shared" si="31"/>
        <v>0</v>
      </c>
      <c r="J360" s="108">
        <f t="shared" si="31"/>
        <v>0</v>
      </c>
      <c r="K360" s="87">
        <f t="shared" si="31"/>
        <v>0</v>
      </c>
      <c r="L360" s="87">
        <f t="shared" si="31"/>
        <v>0</v>
      </c>
    </row>
    <row r="361" spans="1:13" hidden="1">
      <c r="A361" s="80">
        <v>3</v>
      </c>
      <c r="B361" s="80">
        <v>3</v>
      </c>
      <c r="C361" s="76">
        <v>2</v>
      </c>
      <c r="D361" s="77">
        <v>5</v>
      </c>
      <c r="E361" s="77">
        <v>1</v>
      </c>
      <c r="F361" s="79">
        <v>1</v>
      </c>
      <c r="G361" s="78" t="s">
        <v>211</v>
      </c>
      <c r="H361" s="10">
        <v>328</v>
      </c>
      <c r="I361" s="128">
        <v>0</v>
      </c>
      <c r="J361" s="128">
        <v>0</v>
      </c>
      <c r="K361" s="128">
        <v>0</v>
      </c>
      <c r="L361" s="127">
        <v>0</v>
      </c>
    </row>
    <row r="362" spans="1:13" ht="30.75" hidden="1" customHeight="1">
      <c r="A362" s="80">
        <v>3</v>
      </c>
      <c r="B362" s="80">
        <v>3</v>
      </c>
      <c r="C362" s="76">
        <v>2</v>
      </c>
      <c r="D362" s="77">
        <v>6</v>
      </c>
      <c r="E362" s="77"/>
      <c r="F362" s="79"/>
      <c r="G362" s="78" t="s">
        <v>182</v>
      </c>
      <c r="H362" s="10">
        <v>329</v>
      </c>
      <c r="I362" s="65">
        <f t="shared" ref="I362:L363" si="32">I363</f>
        <v>0</v>
      </c>
      <c r="J362" s="106">
        <f t="shared" si="32"/>
        <v>0</v>
      </c>
      <c r="K362" s="66">
        <f t="shared" si="32"/>
        <v>0</v>
      </c>
      <c r="L362" s="66">
        <f t="shared" si="32"/>
        <v>0</v>
      </c>
      <c r="M362"/>
    </row>
    <row r="363" spans="1:13" ht="25.5" hidden="1" customHeight="1">
      <c r="A363" s="80">
        <v>3</v>
      </c>
      <c r="B363" s="80">
        <v>3</v>
      </c>
      <c r="C363" s="76">
        <v>2</v>
      </c>
      <c r="D363" s="77">
        <v>6</v>
      </c>
      <c r="E363" s="77">
        <v>1</v>
      </c>
      <c r="F363" s="79"/>
      <c r="G363" s="78" t="s">
        <v>182</v>
      </c>
      <c r="H363" s="10">
        <v>330</v>
      </c>
      <c r="I363" s="65">
        <f t="shared" si="32"/>
        <v>0</v>
      </c>
      <c r="J363" s="106">
        <f t="shared" si="32"/>
        <v>0</v>
      </c>
      <c r="K363" s="66">
        <f t="shared" si="32"/>
        <v>0</v>
      </c>
      <c r="L363" s="66">
        <f t="shared" si="32"/>
        <v>0</v>
      </c>
      <c r="M363"/>
    </row>
    <row r="364" spans="1:13" ht="24" hidden="1" customHeight="1">
      <c r="A364" s="88">
        <v>3</v>
      </c>
      <c r="B364" s="88">
        <v>3</v>
      </c>
      <c r="C364" s="89">
        <v>2</v>
      </c>
      <c r="D364" s="90">
        <v>6</v>
      </c>
      <c r="E364" s="90">
        <v>1</v>
      </c>
      <c r="F364" s="92">
        <v>1</v>
      </c>
      <c r="G364" s="91" t="s">
        <v>182</v>
      </c>
      <c r="H364" s="10">
        <v>331</v>
      </c>
      <c r="I364" s="128">
        <v>0</v>
      </c>
      <c r="J364" s="128">
        <v>0</v>
      </c>
      <c r="K364" s="128">
        <v>0</v>
      </c>
      <c r="L364" s="127">
        <v>0</v>
      </c>
      <c r="M364"/>
    </row>
    <row r="365" spans="1:13" ht="28.5" hidden="1" customHeight="1">
      <c r="A365" s="80">
        <v>3</v>
      </c>
      <c r="B365" s="80">
        <v>3</v>
      </c>
      <c r="C365" s="76">
        <v>2</v>
      </c>
      <c r="D365" s="77">
        <v>7</v>
      </c>
      <c r="E365" s="77"/>
      <c r="F365" s="79"/>
      <c r="G365" s="78" t="s">
        <v>213</v>
      </c>
      <c r="H365" s="10">
        <v>332</v>
      </c>
      <c r="I365" s="65">
        <f>I366</f>
        <v>0</v>
      </c>
      <c r="J365" s="106">
        <f>J366</f>
        <v>0</v>
      </c>
      <c r="K365" s="66">
        <f>K366</f>
        <v>0</v>
      </c>
      <c r="L365" s="66">
        <f>L366</f>
        <v>0</v>
      </c>
      <c r="M365"/>
    </row>
    <row r="366" spans="1:13" ht="28.5" hidden="1" customHeight="1">
      <c r="A366" s="88">
        <v>3</v>
      </c>
      <c r="B366" s="88">
        <v>3</v>
      </c>
      <c r="C366" s="89">
        <v>2</v>
      </c>
      <c r="D366" s="90">
        <v>7</v>
      </c>
      <c r="E366" s="90">
        <v>1</v>
      </c>
      <c r="F366" s="92"/>
      <c r="G366" s="78" t="s">
        <v>213</v>
      </c>
      <c r="H366" s="10">
        <v>333</v>
      </c>
      <c r="I366" s="65">
        <f>SUM(I367:I368)</f>
        <v>0</v>
      </c>
      <c r="J366" s="65">
        <f>SUM(J367:J368)</f>
        <v>0</v>
      </c>
      <c r="K366" s="65">
        <f>SUM(K367:K368)</f>
        <v>0</v>
      </c>
      <c r="L366" s="65">
        <f>SUM(L367:L368)</f>
        <v>0</v>
      </c>
      <c r="M366"/>
    </row>
    <row r="367" spans="1:13" ht="27" hidden="1" customHeight="1">
      <c r="A367" s="80">
        <v>3</v>
      </c>
      <c r="B367" s="80">
        <v>3</v>
      </c>
      <c r="C367" s="76">
        <v>2</v>
      </c>
      <c r="D367" s="77">
        <v>7</v>
      </c>
      <c r="E367" s="77">
        <v>1</v>
      </c>
      <c r="F367" s="79">
        <v>1</v>
      </c>
      <c r="G367" s="78" t="s">
        <v>214</v>
      </c>
      <c r="H367" s="10">
        <v>334</v>
      </c>
      <c r="I367" s="128">
        <v>0</v>
      </c>
      <c r="J367" s="128">
        <v>0</v>
      </c>
      <c r="K367" s="128">
        <v>0</v>
      </c>
      <c r="L367" s="127">
        <v>0</v>
      </c>
      <c r="M367"/>
    </row>
    <row r="368" spans="1:13" ht="30" hidden="1" customHeight="1">
      <c r="A368" s="80">
        <v>3</v>
      </c>
      <c r="B368" s="80">
        <v>3</v>
      </c>
      <c r="C368" s="76">
        <v>2</v>
      </c>
      <c r="D368" s="77">
        <v>7</v>
      </c>
      <c r="E368" s="77">
        <v>1</v>
      </c>
      <c r="F368" s="79">
        <v>2</v>
      </c>
      <c r="G368" s="78" t="s">
        <v>215</v>
      </c>
      <c r="H368" s="10">
        <v>335</v>
      </c>
      <c r="I368" s="83">
        <v>0</v>
      </c>
      <c r="J368" s="83">
        <v>0</v>
      </c>
      <c r="K368" s="83">
        <v>0</v>
      </c>
      <c r="L368" s="83">
        <v>0</v>
      </c>
      <c r="M368"/>
    </row>
    <row r="369" spans="1:13" ht="39.75" customHeight="1">
      <c r="A369" s="144"/>
      <c r="B369" s="144"/>
      <c r="C369" s="145"/>
      <c r="D369" s="146"/>
      <c r="E369" s="147"/>
      <c r="F369" s="148"/>
      <c r="G369" s="149" t="s">
        <v>218</v>
      </c>
      <c r="H369" s="10">
        <v>336</v>
      </c>
      <c r="I369" s="116">
        <f>SUM(I34+I185)</f>
        <v>9900</v>
      </c>
      <c r="J369" s="116">
        <f>SUM(J34+J185)</f>
        <v>9900</v>
      </c>
      <c r="K369" s="116">
        <f>SUM(K34+K185)</f>
        <v>9898.99</v>
      </c>
      <c r="L369" s="116">
        <f>SUM(L34+L185)</f>
        <v>9898.99</v>
      </c>
      <c r="M369"/>
    </row>
    <row r="370" spans="1:13" ht="18.75" customHeight="1">
      <c r="G370" s="67"/>
      <c r="H370" s="10"/>
      <c r="I370" s="150"/>
      <c r="J370" s="154"/>
      <c r="K370" s="154"/>
      <c r="L370" s="154"/>
    </row>
    <row r="371" spans="1:13" ht="23.25" customHeight="1">
      <c r="A371" s="515" t="s">
        <v>219</v>
      </c>
      <c r="B371" s="515"/>
      <c r="C371" s="515"/>
      <c r="D371" s="515"/>
      <c r="E371" s="515"/>
      <c r="F371" s="515"/>
      <c r="G371" s="515"/>
      <c r="H371" s="152"/>
      <c r="I371" s="153"/>
      <c r="J371" s="513" t="s">
        <v>220</v>
      </c>
      <c r="K371" s="513"/>
      <c r="L371" s="513"/>
    </row>
    <row r="372" spans="1:13" ht="18.75" customHeight="1">
      <c r="A372" s="155"/>
      <c r="B372" s="155"/>
      <c r="C372" s="155"/>
      <c r="D372" s="516" t="s">
        <v>221</v>
      </c>
      <c r="E372" s="516"/>
      <c r="F372" s="516"/>
      <c r="G372" s="516"/>
      <c r="I372" s="23" t="s">
        <v>222</v>
      </c>
      <c r="K372" s="497" t="s">
        <v>223</v>
      </c>
      <c r="L372" s="497"/>
    </row>
    <row r="373" spans="1:13" ht="12.75" customHeight="1">
      <c r="I373" s="19"/>
      <c r="K373" s="19"/>
      <c r="L373" s="19"/>
    </row>
    <row r="374" spans="1:13" ht="15.75" customHeight="1">
      <c r="A374" s="515" t="s">
        <v>224</v>
      </c>
      <c r="B374" s="515"/>
      <c r="C374" s="515"/>
      <c r="D374" s="515"/>
      <c r="E374" s="515"/>
      <c r="F374" s="515"/>
      <c r="G374" s="515"/>
      <c r="I374" s="19"/>
      <c r="J374" s="514" t="s">
        <v>225</v>
      </c>
      <c r="K374" s="514"/>
      <c r="L374" s="514"/>
    </row>
    <row r="375" spans="1:13" ht="33.75" customHeight="1">
      <c r="D375" s="498" t="s">
        <v>226</v>
      </c>
      <c r="E375" s="493"/>
      <c r="F375" s="493"/>
      <c r="G375" s="493"/>
      <c r="H375" s="156"/>
      <c r="I375" s="20" t="s">
        <v>222</v>
      </c>
      <c r="K375" s="497" t="s">
        <v>223</v>
      </c>
      <c r="L375" s="497"/>
    </row>
    <row r="376" spans="1:13" ht="7.5" customHeight="1"/>
    <row r="377" spans="1:13" ht="8.25" customHeight="1">
      <c r="H377" s="29" t="s">
        <v>227</v>
      </c>
    </row>
  </sheetData>
  <mergeCells count="32">
    <mergeCell ref="A374:G374"/>
    <mergeCell ref="A26:I26"/>
    <mergeCell ref="J1:L1"/>
    <mergeCell ref="J2:L2"/>
    <mergeCell ref="A7:L7"/>
    <mergeCell ref="A9:L9"/>
    <mergeCell ref="A10:L10"/>
    <mergeCell ref="G12:K12"/>
    <mergeCell ref="A13:L13"/>
    <mergeCell ref="G14:K14"/>
    <mergeCell ref="G15:K15"/>
    <mergeCell ref="B16:L16"/>
    <mergeCell ref="G18:K18"/>
    <mergeCell ref="G19:K19"/>
    <mergeCell ref="E21:K21"/>
    <mergeCell ref="A22:L22"/>
    <mergeCell ref="D372:G372"/>
    <mergeCell ref="A27:I27"/>
    <mergeCell ref="A33:F33"/>
    <mergeCell ref="K372:L372"/>
    <mergeCell ref="D375:G375"/>
    <mergeCell ref="K375:L375"/>
    <mergeCell ref="A31:F32"/>
    <mergeCell ref="G31:G32"/>
    <mergeCell ref="H31:H32"/>
    <mergeCell ref="I31:J31"/>
    <mergeCell ref="K31:K32"/>
    <mergeCell ref="G29:H29"/>
    <mergeCell ref="L31:L32"/>
    <mergeCell ref="J371:L371"/>
    <mergeCell ref="J374:L374"/>
    <mergeCell ref="A371:G371"/>
  </mergeCells>
  <pageMargins left="0.23622047244094491" right="0.23622047244094491" top="0.74803149606299213" bottom="0.35433070866141736" header="0.31496062992125984" footer="0.11811023622047245"/>
  <pageSetup paperSize="9" scale="89" fitToHeight="0" orientation="portrait" r:id="rId1"/>
  <headerFooter alignWithMargins="0">
    <oddHeader>&amp;C&amp;P</oddHeader>
  </headerFooter>
  <rowBreaks count="1" manualBreakCount="1">
    <brk id="18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0D60E-F45C-4A2B-8F59-279081EFD676}">
  <sheetPr>
    <pageSetUpPr fitToPage="1"/>
  </sheetPr>
  <dimension ref="A1:R377"/>
  <sheetViews>
    <sheetView showZeros="0" tabSelected="1" view="pageBreakPreview" topLeftCell="A13" zoomScale="60" zoomScaleNormal="100" workbookViewId="0">
      <selection activeCell="G18" sqref="G18:K18"/>
    </sheetView>
  </sheetViews>
  <sheetFormatPr defaultColWidth="9.140625" defaultRowHeight="12.75"/>
  <cols>
    <col min="1" max="4" width="2" style="29" customWidth="1"/>
    <col min="5" max="5" width="2.140625" style="29" customWidth="1"/>
    <col min="6" max="6" width="3.5703125" style="156" customWidth="1"/>
    <col min="7" max="7" width="34.28515625" style="29" customWidth="1"/>
    <col min="8" max="8" width="4.7109375" style="29" customWidth="1"/>
    <col min="9" max="12" width="12.85546875" style="29" customWidth="1"/>
    <col min="13" max="13" width="0.140625" style="29" hidden="1" customWidth="1"/>
    <col min="14" max="14" width="6.140625" style="29" hidden="1" customWidth="1"/>
    <col min="15" max="15" width="8.85546875" style="29" hidden="1" customWidth="1"/>
    <col min="16" max="16" width="9.140625" style="29"/>
    <col min="17" max="17" width="6.140625" style="29" customWidth="1"/>
    <col min="18" max="18" width="9.140625" style="29"/>
  </cols>
  <sheetData>
    <row r="1" spans="1:17" ht="24.75" customHeight="1">
      <c r="G1" s="1"/>
      <c r="H1" s="4"/>
      <c r="I1" s="21"/>
      <c r="J1" s="480" t="s">
        <v>0</v>
      </c>
      <c r="K1" s="480"/>
      <c r="L1" s="480"/>
      <c r="M1" s="3"/>
      <c r="N1" s="36"/>
      <c r="O1" s="36"/>
      <c r="P1" s="36"/>
      <c r="Q1" s="36"/>
    </row>
    <row r="2" spans="1:17" ht="13.5" customHeight="1">
      <c r="H2" s="4"/>
      <c r="I2" s="22"/>
      <c r="J2" s="481" t="s">
        <v>1</v>
      </c>
      <c r="K2" s="481"/>
      <c r="L2" s="481"/>
      <c r="M2" s="3"/>
      <c r="N2" s="36"/>
      <c r="O2" s="36"/>
      <c r="P2" s="36"/>
      <c r="Q2" s="28"/>
    </row>
    <row r="3" spans="1:17" ht="5.25" customHeight="1">
      <c r="H3" s="26"/>
      <c r="I3" s="36"/>
      <c r="J3" s="36"/>
      <c r="K3" s="27"/>
      <c r="L3" s="27"/>
      <c r="M3" s="3"/>
      <c r="N3" s="36"/>
      <c r="O3" s="36"/>
      <c r="P3" s="36"/>
      <c r="Q3" s="28"/>
    </row>
    <row r="4" spans="1:17" ht="6" customHeight="1">
      <c r="G4" s="6" t="s">
        <v>2</v>
      </c>
      <c r="H4" s="4"/>
      <c r="J4" s="27"/>
      <c r="K4" s="27"/>
      <c r="L4" s="27"/>
      <c r="M4" s="3"/>
      <c r="N4" s="36"/>
      <c r="O4" s="36"/>
      <c r="P4" s="36"/>
      <c r="Q4" s="28"/>
    </row>
    <row r="5" spans="1:17" ht="5.25" customHeight="1">
      <c r="H5" s="4"/>
      <c r="J5" s="27"/>
      <c r="K5" s="27"/>
      <c r="L5" s="27"/>
      <c r="M5" s="3"/>
      <c r="N5" s="36"/>
      <c r="O5" s="36"/>
      <c r="P5" s="36"/>
      <c r="Q5" s="28"/>
    </row>
    <row r="6" spans="1:17" ht="3.75" customHeight="1">
      <c r="H6" s="4"/>
      <c r="J6" s="30"/>
      <c r="K6" s="27"/>
      <c r="L6" s="27"/>
      <c r="M6" s="3"/>
      <c r="N6" s="36"/>
      <c r="O6" s="36"/>
      <c r="P6" s="36"/>
    </row>
    <row r="7" spans="1:17" ht="36.75" customHeight="1">
      <c r="A7" s="482" t="s">
        <v>3</v>
      </c>
      <c r="B7" s="482"/>
      <c r="C7" s="482"/>
      <c r="D7" s="482"/>
      <c r="E7" s="482"/>
      <c r="F7" s="482"/>
      <c r="G7" s="482"/>
      <c r="H7" s="482"/>
      <c r="I7" s="482"/>
      <c r="J7" s="482"/>
      <c r="K7" s="482"/>
      <c r="L7" s="482"/>
      <c r="M7" s="31"/>
      <c r="N7" s="31"/>
      <c r="O7" s="31"/>
      <c r="P7" s="31"/>
      <c r="Q7" s="31"/>
    </row>
    <row r="8" spans="1:17" ht="12" customHeight="1">
      <c r="G8" s="31"/>
      <c r="H8" s="32"/>
      <c r="I8" s="32"/>
      <c r="J8" s="33"/>
      <c r="K8" s="33"/>
      <c r="L8" s="17"/>
      <c r="M8" s="3"/>
    </row>
    <row r="9" spans="1:17" ht="18" customHeight="1">
      <c r="A9" s="483" t="s">
        <v>4</v>
      </c>
      <c r="B9" s="483"/>
      <c r="C9" s="483"/>
      <c r="D9" s="483"/>
      <c r="E9" s="483"/>
      <c r="F9" s="483"/>
      <c r="G9" s="483"/>
      <c r="H9" s="483"/>
      <c r="I9" s="483"/>
      <c r="J9" s="483"/>
      <c r="K9" s="483"/>
      <c r="L9" s="483"/>
      <c r="M9" s="3"/>
    </row>
    <row r="10" spans="1:17" ht="18.75" customHeight="1">
      <c r="A10" s="485" t="s">
        <v>5</v>
      </c>
      <c r="B10" s="486"/>
      <c r="C10" s="486"/>
      <c r="D10" s="486"/>
      <c r="E10" s="486"/>
      <c r="F10" s="486"/>
      <c r="G10" s="486"/>
      <c r="H10" s="486"/>
      <c r="I10" s="486"/>
      <c r="J10" s="486"/>
      <c r="K10" s="486"/>
      <c r="L10" s="486"/>
      <c r="M10" s="3"/>
    </row>
    <row r="11" spans="1:17" ht="7.5" customHeight="1">
      <c r="A11" s="34"/>
      <c r="B11" s="36"/>
      <c r="C11" s="36"/>
      <c r="D11" s="36"/>
      <c r="E11" s="36"/>
      <c r="F11" s="36"/>
      <c r="G11" s="36"/>
      <c r="H11" s="36"/>
      <c r="I11" s="36"/>
      <c r="J11" s="36"/>
      <c r="K11" s="36"/>
      <c r="L11" s="36"/>
      <c r="M11" s="3"/>
    </row>
    <row r="12" spans="1:17" ht="14.25" customHeight="1">
      <c r="A12" s="34"/>
      <c r="B12" s="36"/>
      <c r="C12" s="36"/>
      <c r="D12" s="36"/>
      <c r="E12" s="36"/>
      <c r="F12" s="36"/>
      <c r="G12" s="487" t="s">
        <v>6</v>
      </c>
      <c r="H12" s="487"/>
      <c r="I12" s="487"/>
      <c r="J12" s="487"/>
      <c r="K12" s="487"/>
      <c r="L12" s="36"/>
      <c r="M12" s="3"/>
    </row>
    <row r="13" spans="1:17" ht="16.5" customHeight="1">
      <c r="A13" s="488" t="s">
        <v>7</v>
      </c>
      <c r="B13" s="488"/>
      <c r="C13" s="488"/>
      <c r="D13" s="488"/>
      <c r="E13" s="488"/>
      <c r="F13" s="488"/>
      <c r="G13" s="488"/>
      <c r="H13" s="488"/>
      <c r="I13" s="488"/>
      <c r="J13" s="488"/>
      <c r="K13" s="488"/>
      <c r="L13" s="488"/>
      <c r="M13" s="3"/>
      <c r="P13" s="29" t="s">
        <v>8</v>
      </c>
    </row>
    <row r="14" spans="1:17" ht="15.75" customHeight="1">
      <c r="G14" s="489" t="s">
        <v>9</v>
      </c>
      <c r="H14" s="489"/>
      <c r="I14" s="489"/>
      <c r="J14" s="489"/>
      <c r="K14" s="489"/>
      <c r="M14" s="3"/>
    </row>
    <row r="15" spans="1:17" ht="12" customHeight="1">
      <c r="G15" s="490" t="s">
        <v>10</v>
      </c>
      <c r="H15" s="490"/>
      <c r="I15" s="490"/>
      <c r="J15" s="490"/>
      <c r="K15" s="490"/>
    </row>
    <row r="16" spans="1:17" ht="12" customHeight="1">
      <c r="B16" s="488" t="s">
        <v>11</v>
      </c>
      <c r="C16" s="488"/>
      <c r="D16" s="488"/>
      <c r="E16" s="488"/>
      <c r="F16" s="488"/>
      <c r="G16" s="488"/>
      <c r="H16" s="488"/>
      <c r="I16" s="488"/>
      <c r="J16" s="488"/>
      <c r="K16" s="488"/>
      <c r="L16" s="488"/>
    </row>
    <row r="17" spans="1:13" ht="12" customHeight="1"/>
    <row r="18" spans="1:13" ht="12.75" customHeight="1">
      <c r="G18" s="489" t="s">
        <v>495</v>
      </c>
      <c r="H18" s="489"/>
      <c r="I18" s="489"/>
      <c r="J18" s="489"/>
      <c r="K18" s="489"/>
    </row>
    <row r="19" spans="1:13" ht="11.25" customHeight="1">
      <c r="G19" s="486" t="s">
        <v>12</v>
      </c>
      <c r="H19" s="486"/>
      <c r="I19" s="486"/>
      <c r="J19" s="486"/>
      <c r="K19" s="486"/>
    </row>
    <row r="20" spans="1:13" ht="11.25" customHeight="1">
      <c r="G20" s="36"/>
      <c r="H20" s="36"/>
      <c r="I20" s="36"/>
      <c r="J20" s="36"/>
      <c r="K20" s="36"/>
    </row>
    <row r="21" spans="1:13">
      <c r="E21" s="491" t="s">
        <v>235</v>
      </c>
      <c r="F21" s="491"/>
      <c r="G21" s="491"/>
      <c r="H21" s="491"/>
      <c r="I21" s="491"/>
      <c r="J21" s="491"/>
      <c r="K21" s="491"/>
    </row>
    <row r="22" spans="1:13" ht="12" customHeight="1">
      <c r="A22" s="492" t="s">
        <v>13</v>
      </c>
      <c r="B22" s="492"/>
      <c r="C22" s="492"/>
      <c r="D22" s="492"/>
      <c r="E22" s="492"/>
      <c r="F22" s="492"/>
      <c r="G22" s="492"/>
      <c r="H22" s="492"/>
      <c r="I22" s="492"/>
      <c r="J22" s="492"/>
      <c r="K22" s="492"/>
      <c r="L22" s="492"/>
      <c r="M22" s="37"/>
    </row>
    <row r="23" spans="1:13" ht="12" customHeight="1">
      <c r="F23" s="29"/>
      <c r="J23" s="8"/>
      <c r="K23" s="17"/>
      <c r="L23" s="9" t="s">
        <v>14</v>
      </c>
      <c r="M23" s="37"/>
    </row>
    <row r="24" spans="1:13" ht="11.25" customHeight="1">
      <c r="F24" s="29"/>
      <c r="J24" s="38" t="s">
        <v>15</v>
      </c>
      <c r="K24" s="26"/>
      <c r="L24" s="39"/>
      <c r="M24" s="37"/>
    </row>
    <row r="25" spans="1:13" ht="12" customHeight="1">
      <c r="E25" s="36"/>
      <c r="F25" s="40"/>
      <c r="I25" s="41"/>
      <c r="J25" s="41"/>
      <c r="K25" s="42" t="s">
        <v>16</v>
      </c>
      <c r="L25" s="39"/>
      <c r="M25" s="37"/>
    </row>
    <row r="26" spans="1:13" ht="43.5" customHeight="1">
      <c r="A26" s="493" t="s">
        <v>234</v>
      </c>
      <c r="B26" s="493"/>
      <c r="C26" s="493"/>
      <c r="D26" s="493"/>
      <c r="E26" s="493"/>
      <c r="F26" s="493"/>
      <c r="G26" s="493"/>
      <c r="H26" s="493"/>
      <c r="I26" s="493"/>
      <c r="K26" s="42" t="s">
        <v>17</v>
      </c>
      <c r="L26" s="43" t="s">
        <v>18</v>
      </c>
      <c r="M26" s="37"/>
    </row>
    <row r="27" spans="1:13" ht="12" customHeight="1">
      <c r="A27" s="493" t="s">
        <v>233</v>
      </c>
      <c r="B27" s="493"/>
      <c r="C27" s="493"/>
      <c r="D27" s="493"/>
      <c r="E27" s="493"/>
      <c r="F27" s="493"/>
      <c r="G27" s="493"/>
      <c r="H27" s="493"/>
      <c r="I27" s="493"/>
      <c r="J27" s="50" t="s">
        <v>19</v>
      </c>
      <c r="K27" s="45" t="s">
        <v>31</v>
      </c>
      <c r="L27" s="39"/>
      <c r="M27" s="37"/>
    </row>
    <row r="28" spans="1:13" ht="12.75" customHeight="1">
      <c r="F28" s="29"/>
      <c r="G28" s="46" t="s">
        <v>20</v>
      </c>
      <c r="H28" s="144" t="s">
        <v>239</v>
      </c>
      <c r="I28" s="145"/>
      <c r="J28" s="49"/>
      <c r="K28" s="39"/>
      <c r="L28" s="39"/>
      <c r="M28" s="37"/>
    </row>
    <row r="29" spans="1:13" ht="13.5" customHeight="1">
      <c r="F29" s="29"/>
      <c r="G29" s="484" t="s">
        <v>21</v>
      </c>
      <c r="H29" s="484"/>
      <c r="I29" s="51" t="s">
        <v>231</v>
      </c>
      <c r="J29" s="52" t="s">
        <v>230</v>
      </c>
      <c r="K29" s="53" t="s">
        <v>229</v>
      </c>
      <c r="L29" s="53" t="s">
        <v>229</v>
      </c>
      <c r="M29" s="37"/>
    </row>
    <row r="30" spans="1:13" ht="14.25" customHeight="1">
      <c r="A30" s="54" t="s">
        <v>238</v>
      </c>
      <c r="B30" s="54"/>
      <c r="C30" s="54"/>
      <c r="D30" s="54"/>
      <c r="E30" s="54"/>
      <c r="F30" s="55"/>
      <c r="G30" s="56"/>
      <c r="I30" s="56"/>
      <c r="J30" s="56"/>
      <c r="K30" s="56"/>
      <c r="L30" s="57" t="s">
        <v>22</v>
      </c>
      <c r="M30" s="58"/>
    </row>
    <row r="31" spans="1:13" ht="24" customHeight="1">
      <c r="A31" s="499" t="s">
        <v>23</v>
      </c>
      <c r="B31" s="500"/>
      <c r="C31" s="500"/>
      <c r="D31" s="500"/>
      <c r="E31" s="500"/>
      <c r="F31" s="500"/>
      <c r="G31" s="503" t="s">
        <v>24</v>
      </c>
      <c r="H31" s="505" t="s">
        <v>25</v>
      </c>
      <c r="I31" s="507" t="s">
        <v>26</v>
      </c>
      <c r="J31" s="508"/>
      <c r="K31" s="509" t="s">
        <v>27</v>
      </c>
      <c r="L31" s="511" t="s">
        <v>28</v>
      </c>
      <c r="M31" s="58"/>
    </row>
    <row r="32" spans="1:13" ht="46.5" customHeight="1">
      <c r="A32" s="501"/>
      <c r="B32" s="502"/>
      <c r="C32" s="502"/>
      <c r="D32" s="502"/>
      <c r="E32" s="502"/>
      <c r="F32" s="502"/>
      <c r="G32" s="504"/>
      <c r="H32" s="506"/>
      <c r="I32" s="59" t="s">
        <v>29</v>
      </c>
      <c r="J32" s="60" t="s">
        <v>30</v>
      </c>
      <c r="K32" s="510"/>
      <c r="L32" s="512"/>
    </row>
    <row r="33" spans="1:18" ht="11.25" customHeight="1">
      <c r="A33" s="494" t="s">
        <v>31</v>
      </c>
      <c r="B33" s="495"/>
      <c r="C33" s="495"/>
      <c r="D33" s="495"/>
      <c r="E33" s="495"/>
      <c r="F33" s="496"/>
      <c r="G33" s="10">
        <v>2</v>
      </c>
      <c r="H33" s="11">
        <v>3</v>
      </c>
      <c r="I33" s="12" t="s">
        <v>32</v>
      </c>
      <c r="J33" s="13" t="s">
        <v>33</v>
      </c>
      <c r="K33" s="14">
        <v>6</v>
      </c>
      <c r="L33" s="14">
        <v>7</v>
      </c>
    </row>
    <row r="34" spans="1:18" s="67" customFormat="1" ht="14.25" customHeight="1">
      <c r="A34" s="61">
        <v>2</v>
      </c>
      <c r="B34" s="61"/>
      <c r="C34" s="62"/>
      <c r="D34" s="63"/>
      <c r="E34" s="61"/>
      <c r="F34" s="64"/>
      <c r="G34" s="63" t="s">
        <v>34</v>
      </c>
      <c r="H34" s="10">
        <v>1</v>
      </c>
      <c r="I34" s="65">
        <f>SUM(I35+I46+I66+I87+I94+I114+I140+I159+I169)</f>
        <v>26800</v>
      </c>
      <c r="J34" s="65">
        <f>SUM(J35+J46+J66+J87+J94+J114+J140+J159+J169)</f>
        <v>26800</v>
      </c>
      <c r="K34" s="66">
        <f>SUM(K35+K46+K66+K87+K94+K114+K140+K159+K169)</f>
        <v>24275</v>
      </c>
      <c r="L34" s="65">
        <f>SUM(L35+L46+L66+L87+L94+L114+L140+L159+L169)</f>
        <v>24275</v>
      </c>
    </row>
    <row r="35" spans="1:18" ht="16.5" customHeight="1">
      <c r="A35" s="61">
        <v>2</v>
      </c>
      <c r="B35" s="68">
        <v>1</v>
      </c>
      <c r="C35" s="69"/>
      <c r="D35" s="70"/>
      <c r="E35" s="71"/>
      <c r="F35" s="72"/>
      <c r="G35" s="73" t="s">
        <v>35</v>
      </c>
      <c r="H35" s="10">
        <v>2</v>
      </c>
      <c r="I35" s="65">
        <f>SUM(I36+I42)</f>
        <v>13000</v>
      </c>
      <c r="J35" s="65">
        <f>SUM(J36+J42)</f>
        <v>13000</v>
      </c>
      <c r="K35" s="74">
        <f>SUM(K36+K42)</f>
        <v>13000</v>
      </c>
      <c r="L35" s="75">
        <f>SUM(L36+L42)</f>
        <v>13000</v>
      </c>
      <c r="M35"/>
    </row>
    <row r="36" spans="1:18" ht="14.25" customHeight="1">
      <c r="A36" s="76">
        <v>2</v>
      </c>
      <c r="B36" s="76">
        <v>1</v>
      </c>
      <c r="C36" s="77">
        <v>1</v>
      </c>
      <c r="D36" s="78"/>
      <c r="E36" s="76"/>
      <c r="F36" s="79"/>
      <c r="G36" s="78" t="s">
        <v>36</v>
      </c>
      <c r="H36" s="10">
        <v>3</v>
      </c>
      <c r="I36" s="65">
        <f>SUM(I37)</f>
        <v>12700</v>
      </c>
      <c r="J36" s="65">
        <f>SUM(J37)</f>
        <v>12700</v>
      </c>
      <c r="K36" s="66">
        <f>SUM(K37)</f>
        <v>12700</v>
      </c>
      <c r="L36" s="65">
        <f>SUM(L37)</f>
        <v>12700</v>
      </c>
      <c r="M36"/>
    </row>
    <row r="37" spans="1:18" ht="13.5" customHeight="1">
      <c r="A37" s="80">
        <v>2</v>
      </c>
      <c r="B37" s="76">
        <v>1</v>
      </c>
      <c r="C37" s="77">
        <v>1</v>
      </c>
      <c r="D37" s="78">
        <v>1</v>
      </c>
      <c r="E37" s="76"/>
      <c r="F37" s="79"/>
      <c r="G37" s="78" t="s">
        <v>36</v>
      </c>
      <c r="H37" s="10">
        <v>4</v>
      </c>
      <c r="I37" s="65">
        <f>SUM(I38+I40)</f>
        <v>12700</v>
      </c>
      <c r="J37" s="65">
        <f>SUM(J38+J40)</f>
        <v>12700</v>
      </c>
      <c r="K37" s="65">
        <f>SUM(K38+K40)</f>
        <v>12700</v>
      </c>
      <c r="L37" s="65">
        <f>SUM(L38+L40)</f>
        <v>12700</v>
      </c>
      <c r="M37"/>
      <c r="Q37" s="15"/>
    </row>
    <row r="38" spans="1:18" ht="14.25" customHeight="1">
      <c r="A38" s="80">
        <v>2</v>
      </c>
      <c r="B38" s="76">
        <v>1</v>
      </c>
      <c r="C38" s="77">
        <v>1</v>
      </c>
      <c r="D38" s="78">
        <v>1</v>
      </c>
      <c r="E38" s="76">
        <v>1</v>
      </c>
      <c r="F38" s="79"/>
      <c r="G38" s="78" t="s">
        <v>37</v>
      </c>
      <c r="H38" s="10">
        <v>5</v>
      </c>
      <c r="I38" s="66">
        <f>SUM(I39)</f>
        <v>12700</v>
      </c>
      <c r="J38" s="66">
        <f>SUM(J39)</f>
        <v>12700</v>
      </c>
      <c r="K38" s="66">
        <f>SUM(K39)</f>
        <v>12700</v>
      </c>
      <c r="L38" s="66">
        <f>SUM(L39)</f>
        <v>12700</v>
      </c>
      <c r="M38"/>
      <c r="Q38" s="15"/>
    </row>
    <row r="39" spans="1:18" ht="14.25" customHeight="1">
      <c r="A39" s="80">
        <v>2</v>
      </c>
      <c r="B39" s="76">
        <v>1</v>
      </c>
      <c r="C39" s="77">
        <v>1</v>
      </c>
      <c r="D39" s="78">
        <v>1</v>
      </c>
      <c r="E39" s="76">
        <v>1</v>
      </c>
      <c r="F39" s="79">
        <v>1</v>
      </c>
      <c r="G39" s="78" t="s">
        <v>37</v>
      </c>
      <c r="H39" s="10">
        <v>6</v>
      </c>
      <c r="I39" s="81">
        <v>12700</v>
      </c>
      <c r="J39" s="82">
        <v>12700</v>
      </c>
      <c r="K39" s="82">
        <v>12700</v>
      </c>
      <c r="L39" s="82">
        <v>12700</v>
      </c>
      <c r="M39"/>
      <c r="Q39" s="15"/>
    </row>
    <row r="40" spans="1:18" ht="12.75" hidden="1" customHeight="1">
      <c r="A40" s="80">
        <v>2</v>
      </c>
      <c r="B40" s="76">
        <v>1</v>
      </c>
      <c r="C40" s="77">
        <v>1</v>
      </c>
      <c r="D40" s="78">
        <v>1</v>
      </c>
      <c r="E40" s="76">
        <v>2</v>
      </c>
      <c r="F40" s="79"/>
      <c r="G40" s="78" t="s">
        <v>38</v>
      </c>
      <c r="H40" s="10">
        <v>7</v>
      </c>
      <c r="I40" s="66">
        <f>I41</f>
        <v>0</v>
      </c>
      <c r="J40" s="66">
        <f>J41</f>
        <v>0</v>
      </c>
      <c r="K40" s="66">
        <f>K41</f>
        <v>0</v>
      </c>
      <c r="L40" s="66">
        <f>L41</f>
        <v>0</v>
      </c>
      <c r="M40"/>
      <c r="Q40" s="15"/>
    </row>
    <row r="41" spans="1:18" ht="12.75" hidden="1" customHeight="1">
      <c r="A41" s="80">
        <v>2</v>
      </c>
      <c r="B41" s="76">
        <v>1</v>
      </c>
      <c r="C41" s="77">
        <v>1</v>
      </c>
      <c r="D41" s="78">
        <v>1</v>
      </c>
      <c r="E41" s="76">
        <v>2</v>
      </c>
      <c r="F41" s="79">
        <v>1</v>
      </c>
      <c r="G41" s="78" t="s">
        <v>38</v>
      </c>
      <c r="H41" s="10">
        <v>8</v>
      </c>
      <c r="I41" s="82">
        <v>0</v>
      </c>
      <c r="J41" s="83">
        <v>0</v>
      </c>
      <c r="K41" s="82">
        <v>0</v>
      </c>
      <c r="L41" s="83">
        <v>0</v>
      </c>
      <c r="M41"/>
      <c r="Q41" s="15"/>
    </row>
    <row r="42" spans="1:18" ht="13.5" customHeight="1">
      <c r="A42" s="80">
        <v>2</v>
      </c>
      <c r="B42" s="76">
        <v>1</v>
      </c>
      <c r="C42" s="77">
        <v>2</v>
      </c>
      <c r="D42" s="78"/>
      <c r="E42" s="76"/>
      <c r="F42" s="79"/>
      <c r="G42" s="78" t="s">
        <v>39</v>
      </c>
      <c r="H42" s="10">
        <v>9</v>
      </c>
      <c r="I42" s="66">
        <f t="shared" ref="I42:L44" si="0">I43</f>
        <v>300</v>
      </c>
      <c r="J42" s="65">
        <f t="shared" si="0"/>
        <v>300</v>
      </c>
      <c r="K42" s="66">
        <f t="shared" si="0"/>
        <v>300</v>
      </c>
      <c r="L42" s="65">
        <f t="shared" si="0"/>
        <v>300</v>
      </c>
      <c r="M42"/>
      <c r="Q42" s="15"/>
    </row>
    <row r="43" spans="1:18">
      <c r="A43" s="80">
        <v>2</v>
      </c>
      <c r="B43" s="76">
        <v>1</v>
      </c>
      <c r="C43" s="77">
        <v>2</v>
      </c>
      <c r="D43" s="78">
        <v>1</v>
      </c>
      <c r="E43" s="76"/>
      <c r="F43" s="79"/>
      <c r="G43" s="78" t="s">
        <v>39</v>
      </c>
      <c r="H43" s="10">
        <v>10</v>
      </c>
      <c r="I43" s="66">
        <f t="shared" si="0"/>
        <v>300</v>
      </c>
      <c r="J43" s="65">
        <f t="shared" si="0"/>
        <v>300</v>
      </c>
      <c r="K43" s="65">
        <f t="shared" si="0"/>
        <v>300</v>
      </c>
      <c r="L43" s="65">
        <f t="shared" si="0"/>
        <v>300</v>
      </c>
    </row>
    <row r="44" spans="1:18" ht="13.5" customHeight="1">
      <c r="A44" s="80">
        <v>2</v>
      </c>
      <c r="B44" s="76">
        <v>1</v>
      </c>
      <c r="C44" s="77">
        <v>2</v>
      </c>
      <c r="D44" s="78">
        <v>1</v>
      </c>
      <c r="E44" s="76">
        <v>1</v>
      </c>
      <c r="F44" s="79"/>
      <c r="G44" s="78" t="s">
        <v>39</v>
      </c>
      <c r="H44" s="10">
        <v>11</v>
      </c>
      <c r="I44" s="65">
        <f t="shared" si="0"/>
        <v>300</v>
      </c>
      <c r="J44" s="65">
        <f t="shared" si="0"/>
        <v>300</v>
      </c>
      <c r="K44" s="65">
        <f t="shared" si="0"/>
        <v>300</v>
      </c>
      <c r="L44" s="65">
        <f t="shared" si="0"/>
        <v>300</v>
      </c>
      <c r="M44"/>
      <c r="Q44" s="15"/>
    </row>
    <row r="45" spans="1:18" ht="14.25" customHeight="1">
      <c r="A45" s="80">
        <v>2</v>
      </c>
      <c r="B45" s="76">
        <v>1</v>
      </c>
      <c r="C45" s="77">
        <v>2</v>
      </c>
      <c r="D45" s="78">
        <v>1</v>
      </c>
      <c r="E45" s="76">
        <v>1</v>
      </c>
      <c r="F45" s="79">
        <v>1</v>
      </c>
      <c r="G45" s="78" t="s">
        <v>39</v>
      </c>
      <c r="H45" s="10">
        <v>12</v>
      </c>
      <c r="I45" s="83">
        <v>300</v>
      </c>
      <c r="J45" s="82">
        <v>300</v>
      </c>
      <c r="K45" s="82">
        <v>300</v>
      </c>
      <c r="L45" s="82">
        <v>300</v>
      </c>
      <c r="M45"/>
      <c r="Q45" s="15"/>
    </row>
    <row r="46" spans="1:18" ht="26.25" customHeight="1">
      <c r="A46" s="84">
        <v>2</v>
      </c>
      <c r="B46" s="85">
        <v>2</v>
      </c>
      <c r="C46" s="69"/>
      <c r="D46" s="70"/>
      <c r="E46" s="71"/>
      <c r="F46" s="72"/>
      <c r="G46" s="73" t="s">
        <v>40</v>
      </c>
      <c r="H46" s="10">
        <v>13</v>
      </c>
      <c r="I46" s="86">
        <f t="shared" ref="I46:L48" si="1">I47</f>
        <v>13800</v>
      </c>
      <c r="J46" s="87">
        <f t="shared" si="1"/>
        <v>13800</v>
      </c>
      <c r="K46" s="86">
        <f t="shared" si="1"/>
        <v>11275</v>
      </c>
      <c r="L46" s="86">
        <f t="shared" si="1"/>
        <v>11275</v>
      </c>
      <c r="M46"/>
    </row>
    <row r="47" spans="1:18" ht="27" customHeight="1">
      <c r="A47" s="80">
        <v>2</v>
      </c>
      <c r="B47" s="76">
        <v>2</v>
      </c>
      <c r="C47" s="77">
        <v>1</v>
      </c>
      <c r="D47" s="78"/>
      <c r="E47" s="76"/>
      <c r="F47" s="79"/>
      <c r="G47" s="70" t="s">
        <v>40</v>
      </c>
      <c r="H47" s="10">
        <v>14</v>
      </c>
      <c r="I47" s="65">
        <f t="shared" si="1"/>
        <v>13800</v>
      </c>
      <c r="J47" s="66">
        <f t="shared" si="1"/>
        <v>13800</v>
      </c>
      <c r="K47" s="65">
        <f t="shared" si="1"/>
        <v>11275</v>
      </c>
      <c r="L47" s="66">
        <f t="shared" si="1"/>
        <v>11275</v>
      </c>
      <c r="M47"/>
      <c r="R47" s="15"/>
    </row>
    <row r="48" spans="1:18" ht="15.75" customHeight="1">
      <c r="A48" s="80">
        <v>2</v>
      </c>
      <c r="B48" s="76">
        <v>2</v>
      </c>
      <c r="C48" s="77">
        <v>1</v>
      </c>
      <c r="D48" s="78">
        <v>1</v>
      </c>
      <c r="E48" s="76"/>
      <c r="F48" s="79"/>
      <c r="G48" s="70" t="s">
        <v>40</v>
      </c>
      <c r="H48" s="10">
        <v>15</v>
      </c>
      <c r="I48" s="65">
        <f t="shared" si="1"/>
        <v>13800</v>
      </c>
      <c r="J48" s="66">
        <f t="shared" si="1"/>
        <v>13800</v>
      </c>
      <c r="K48" s="75">
        <f t="shared" si="1"/>
        <v>11275</v>
      </c>
      <c r="L48" s="75">
        <f t="shared" si="1"/>
        <v>11275</v>
      </c>
      <c r="M48"/>
      <c r="Q48" s="15"/>
    </row>
    <row r="49" spans="1:17" ht="24.75" customHeight="1">
      <c r="A49" s="88">
        <v>2</v>
      </c>
      <c r="B49" s="89">
        <v>2</v>
      </c>
      <c r="C49" s="90">
        <v>1</v>
      </c>
      <c r="D49" s="91">
        <v>1</v>
      </c>
      <c r="E49" s="89">
        <v>1</v>
      </c>
      <c r="F49" s="92"/>
      <c r="G49" s="70" t="s">
        <v>40</v>
      </c>
      <c r="H49" s="10">
        <v>16</v>
      </c>
      <c r="I49" s="93">
        <f>SUM(I50:I65)</f>
        <v>13800</v>
      </c>
      <c r="J49" s="93">
        <f>SUM(J50:J65)</f>
        <v>13800</v>
      </c>
      <c r="K49" s="94">
        <f>SUM(K50:K65)</f>
        <v>11275</v>
      </c>
      <c r="L49" s="94">
        <f>SUM(L50:L65)</f>
        <v>11275</v>
      </c>
      <c r="M49"/>
      <c r="Q49" s="15"/>
    </row>
    <row r="50" spans="1:17" ht="15.75" hidden="1" customHeight="1">
      <c r="A50" s="80">
        <v>2</v>
      </c>
      <c r="B50" s="76">
        <v>2</v>
      </c>
      <c r="C50" s="77">
        <v>1</v>
      </c>
      <c r="D50" s="78">
        <v>1</v>
      </c>
      <c r="E50" s="76">
        <v>1</v>
      </c>
      <c r="F50" s="95">
        <v>1</v>
      </c>
      <c r="G50" s="78" t="s">
        <v>41</v>
      </c>
      <c r="H50" s="10">
        <v>17</v>
      </c>
      <c r="I50" s="82">
        <v>0</v>
      </c>
      <c r="J50" s="82">
        <v>0</v>
      </c>
      <c r="K50" s="82">
        <v>0</v>
      </c>
      <c r="L50" s="82">
        <v>0</v>
      </c>
      <c r="M50"/>
      <c r="Q50" s="15"/>
    </row>
    <row r="51" spans="1:17" ht="26.25" hidden="1" customHeight="1">
      <c r="A51" s="80">
        <v>2</v>
      </c>
      <c r="B51" s="76">
        <v>2</v>
      </c>
      <c r="C51" s="77">
        <v>1</v>
      </c>
      <c r="D51" s="78">
        <v>1</v>
      </c>
      <c r="E51" s="76">
        <v>1</v>
      </c>
      <c r="F51" s="79">
        <v>2</v>
      </c>
      <c r="G51" s="78" t="s">
        <v>42</v>
      </c>
      <c r="H51" s="10">
        <v>18</v>
      </c>
      <c r="I51" s="82">
        <v>0</v>
      </c>
      <c r="J51" s="82">
        <v>0</v>
      </c>
      <c r="K51" s="82">
        <v>0</v>
      </c>
      <c r="L51" s="82">
        <v>0</v>
      </c>
      <c r="M51"/>
      <c r="Q51" s="15"/>
    </row>
    <row r="52" spans="1:17" ht="26.25" customHeight="1">
      <c r="A52" s="80">
        <v>2</v>
      </c>
      <c r="B52" s="76">
        <v>2</v>
      </c>
      <c r="C52" s="77">
        <v>1</v>
      </c>
      <c r="D52" s="78">
        <v>1</v>
      </c>
      <c r="E52" s="76">
        <v>1</v>
      </c>
      <c r="F52" s="79">
        <v>5</v>
      </c>
      <c r="G52" s="78" t="s">
        <v>43</v>
      </c>
      <c r="H52" s="10">
        <v>19</v>
      </c>
      <c r="I52" s="82">
        <v>600</v>
      </c>
      <c r="J52" s="82">
        <v>600</v>
      </c>
      <c r="K52" s="82">
        <v>65.180000000000007</v>
      </c>
      <c r="L52" s="82">
        <v>65.180000000000007</v>
      </c>
      <c r="M52"/>
      <c r="Q52" s="15"/>
    </row>
    <row r="53" spans="1:17" ht="27" hidden="1" customHeight="1">
      <c r="A53" s="80">
        <v>2</v>
      </c>
      <c r="B53" s="76">
        <v>2</v>
      </c>
      <c r="C53" s="77">
        <v>1</v>
      </c>
      <c r="D53" s="78">
        <v>1</v>
      </c>
      <c r="E53" s="76">
        <v>1</v>
      </c>
      <c r="F53" s="79">
        <v>6</v>
      </c>
      <c r="G53" s="78" t="s">
        <v>44</v>
      </c>
      <c r="H53" s="10">
        <v>20</v>
      </c>
      <c r="I53" s="82">
        <v>0</v>
      </c>
      <c r="J53" s="82">
        <v>0</v>
      </c>
      <c r="K53" s="82">
        <v>0</v>
      </c>
      <c r="L53" s="82">
        <v>0</v>
      </c>
      <c r="M53"/>
      <c r="Q53" s="15"/>
    </row>
    <row r="54" spans="1:17" ht="26.25" hidden="1" customHeight="1">
      <c r="A54" s="96">
        <v>2</v>
      </c>
      <c r="B54" s="71">
        <v>2</v>
      </c>
      <c r="C54" s="69">
        <v>1</v>
      </c>
      <c r="D54" s="70">
        <v>1</v>
      </c>
      <c r="E54" s="71">
        <v>1</v>
      </c>
      <c r="F54" s="72">
        <v>7</v>
      </c>
      <c r="G54" s="70" t="s">
        <v>45</v>
      </c>
      <c r="H54" s="10">
        <v>21</v>
      </c>
      <c r="I54" s="82">
        <v>0</v>
      </c>
      <c r="J54" s="82">
        <v>0</v>
      </c>
      <c r="K54" s="82">
        <v>0</v>
      </c>
      <c r="L54" s="82">
        <v>0</v>
      </c>
      <c r="M54"/>
      <c r="Q54" s="15"/>
    </row>
    <row r="55" spans="1:17" ht="12" hidden="1" customHeight="1">
      <c r="A55" s="80">
        <v>2</v>
      </c>
      <c r="B55" s="76">
        <v>2</v>
      </c>
      <c r="C55" s="77">
        <v>1</v>
      </c>
      <c r="D55" s="78">
        <v>1</v>
      </c>
      <c r="E55" s="76">
        <v>1</v>
      </c>
      <c r="F55" s="79">
        <v>11</v>
      </c>
      <c r="G55" s="78" t="s">
        <v>46</v>
      </c>
      <c r="H55" s="10">
        <v>22</v>
      </c>
      <c r="I55" s="83">
        <v>0</v>
      </c>
      <c r="J55" s="82">
        <v>0</v>
      </c>
      <c r="K55" s="82">
        <v>0</v>
      </c>
      <c r="L55" s="82">
        <v>0</v>
      </c>
      <c r="M55"/>
      <c r="Q55" s="15"/>
    </row>
    <row r="56" spans="1:17" ht="15.75" hidden="1" customHeight="1">
      <c r="A56" s="88">
        <v>2</v>
      </c>
      <c r="B56" s="97">
        <v>2</v>
      </c>
      <c r="C56" s="98">
        <v>1</v>
      </c>
      <c r="D56" s="98">
        <v>1</v>
      </c>
      <c r="E56" s="98">
        <v>1</v>
      </c>
      <c r="F56" s="99">
        <v>12</v>
      </c>
      <c r="G56" s="100" t="s">
        <v>47</v>
      </c>
      <c r="H56" s="10">
        <v>23</v>
      </c>
      <c r="I56" s="101">
        <v>0</v>
      </c>
      <c r="J56" s="82">
        <v>0</v>
      </c>
      <c r="K56" s="82">
        <v>0</v>
      </c>
      <c r="L56" s="82">
        <v>0</v>
      </c>
      <c r="M56"/>
      <c r="Q56" s="15"/>
    </row>
    <row r="57" spans="1:17" ht="25.5" hidden="1" customHeight="1">
      <c r="A57" s="80">
        <v>2</v>
      </c>
      <c r="B57" s="76">
        <v>2</v>
      </c>
      <c r="C57" s="77">
        <v>1</v>
      </c>
      <c r="D57" s="77">
        <v>1</v>
      </c>
      <c r="E57" s="77">
        <v>1</v>
      </c>
      <c r="F57" s="79">
        <v>14</v>
      </c>
      <c r="G57" s="102" t="s">
        <v>48</v>
      </c>
      <c r="H57" s="10">
        <v>24</v>
      </c>
      <c r="I57" s="83">
        <v>0</v>
      </c>
      <c r="J57" s="83">
        <v>0</v>
      </c>
      <c r="K57" s="83">
        <v>0</v>
      </c>
      <c r="L57" s="83">
        <v>0</v>
      </c>
      <c r="M57"/>
      <c r="Q57" s="15"/>
    </row>
    <row r="58" spans="1:17" ht="27.75" customHeight="1">
      <c r="A58" s="80">
        <v>2</v>
      </c>
      <c r="B58" s="76">
        <v>2</v>
      </c>
      <c r="C58" s="77">
        <v>1</v>
      </c>
      <c r="D58" s="77">
        <v>1</v>
      </c>
      <c r="E58" s="77">
        <v>1</v>
      </c>
      <c r="F58" s="79">
        <v>15</v>
      </c>
      <c r="G58" s="78" t="s">
        <v>49</v>
      </c>
      <c r="H58" s="10">
        <v>25</v>
      </c>
      <c r="I58" s="83">
        <v>1200</v>
      </c>
      <c r="J58" s="82">
        <v>1200</v>
      </c>
      <c r="K58" s="82">
        <v>489</v>
      </c>
      <c r="L58" s="82">
        <v>489</v>
      </c>
      <c r="M58"/>
      <c r="Q58" s="15"/>
    </row>
    <row r="59" spans="1:17" ht="15.75" hidden="1" customHeight="1">
      <c r="A59" s="80">
        <v>2</v>
      </c>
      <c r="B59" s="76">
        <v>2</v>
      </c>
      <c r="C59" s="77">
        <v>1</v>
      </c>
      <c r="D59" s="77">
        <v>1</v>
      </c>
      <c r="E59" s="77">
        <v>1</v>
      </c>
      <c r="F59" s="79">
        <v>16</v>
      </c>
      <c r="G59" s="78" t="s">
        <v>50</v>
      </c>
      <c r="H59" s="10">
        <v>26</v>
      </c>
      <c r="I59" s="83">
        <v>0</v>
      </c>
      <c r="J59" s="82">
        <v>0</v>
      </c>
      <c r="K59" s="82">
        <v>0</v>
      </c>
      <c r="L59" s="82">
        <v>0</v>
      </c>
      <c r="M59"/>
      <c r="Q59" s="15"/>
    </row>
    <row r="60" spans="1:17" ht="27.75" hidden="1" customHeight="1">
      <c r="A60" s="80">
        <v>2</v>
      </c>
      <c r="B60" s="76">
        <v>2</v>
      </c>
      <c r="C60" s="77">
        <v>1</v>
      </c>
      <c r="D60" s="77">
        <v>1</v>
      </c>
      <c r="E60" s="77">
        <v>1</v>
      </c>
      <c r="F60" s="79">
        <v>17</v>
      </c>
      <c r="G60" s="78" t="s">
        <v>51</v>
      </c>
      <c r="H60" s="10">
        <v>27</v>
      </c>
      <c r="I60" s="83">
        <v>0</v>
      </c>
      <c r="J60" s="83">
        <v>0</v>
      </c>
      <c r="K60" s="83">
        <v>0</v>
      </c>
      <c r="L60" s="83">
        <v>0</v>
      </c>
      <c r="M60"/>
      <c r="Q60" s="15"/>
    </row>
    <row r="61" spans="1:17" ht="14.25" hidden="1" customHeight="1">
      <c r="A61" s="80">
        <v>2</v>
      </c>
      <c r="B61" s="76">
        <v>2</v>
      </c>
      <c r="C61" s="77">
        <v>1</v>
      </c>
      <c r="D61" s="77">
        <v>1</v>
      </c>
      <c r="E61" s="77">
        <v>1</v>
      </c>
      <c r="F61" s="79">
        <v>20</v>
      </c>
      <c r="G61" s="78" t="s">
        <v>52</v>
      </c>
      <c r="H61" s="10">
        <v>28</v>
      </c>
      <c r="I61" s="83">
        <v>0</v>
      </c>
      <c r="J61" s="82">
        <v>0</v>
      </c>
      <c r="K61" s="82">
        <v>0</v>
      </c>
      <c r="L61" s="82">
        <v>0</v>
      </c>
      <c r="M61"/>
      <c r="Q61" s="15"/>
    </row>
    <row r="62" spans="1:17" ht="27.75" customHeight="1">
      <c r="A62" s="80">
        <v>2</v>
      </c>
      <c r="B62" s="76">
        <v>2</v>
      </c>
      <c r="C62" s="77">
        <v>1</v>
      </c>
      <c r="D62" s="77">
        <v>1</v>
      </c>
      <c r="E62" s="77">
        <v>1</v>
      </c>
      <c r="F62" s="79">
        <v>21</v>
      </c>
      <c r="G62" s="78" t="s">
        <v>53</v>
      </c>
      <c r="H62" s="10">
        <v>29</v>
      </c>
      <c r="I62" s="83">
        <v>800</v>
      </c>
      <c r="J62" s="82">
        <v>800</v>
      </c>
      <c r="K62" s="82">
        <v>682.2</v>
      </c>
      <c r="L62" s="82">
        <v>682.2</v>
      </c>
      <c r="M62"/>
      <c r="Q62" s="15"/>
    </row>
    <row r="63" spans="1:17" ht="12" hidden="1" customHeight="1">
      <c r="A63" s="80">
        <v>2</v>
      </c>
      <c r="B63" s="76">
        <v>2</v>
      </c>
      <c r="C63" s="77">
        <v>1</v>
      </c>
      <c r="D63" s="77">
        <v>1</v>
      </c>
      <c r="E63" s="77">
        <v>1</v>
      </c>
      <c r="F63" s="79">
        <v>22</v>
      </c>
      <c r="G63" s="78" t="s">
        <v>54</v>
      </c>
      <c r="H63" s="10">
        <v>30</v>
      </c>
      <c r="I63" s="83">
        <v>0</v>
      </c>
      <c r="J63" s="82">
        <v>0</v>
      </c>
      <c r="K63" s="82">
        <v>0</v>
      </c>
      <c r="L63" s="82">
        <v>0</v>
      </c>
      <c r="M63"/>
      <c r="Q63" s="15"/>
    </row>
    <row r="64" spans="1:17" ht="12" hidden="1" customHeight="1">
      <c r="A64" s="80">
        <v>2</v>
      </c>
      <c r="B64" s="76">
        <v>2</v>
      </c>
      <c r="C64" s="77">
        <v>1</v>
      </c>
      <c r="D64" s="77">
        <v>1</v>
      </c>
      <c r="E64" s="77">
        <v>1</v>
      </c>
      <c r="F64" s="79">
        <v>23</v>
      </c>
      <c r="G64" s="78" t="s">
        <v>55</v>
      </c>
      <c r="H64" s="10">
        <v>31</v>
      </c>
      <c r="I64" s="83">
        <v>0</v>
      </c>
      <c r="J64" s="82">
        <v>0</v>
      </c>
      <c r="K64" s="82">
        <v>0</v>
      </c>
      <c r="L64" s="82">
        <v>0</v>
      </c>
      <c r="M64"/>
      <c r="Q64" s="15"/>
    </row>
    <row r="65" spans="1:18" ht="15" customHeight="1">
      <c r="A65" s="80">
        <v>2</v>
      </c>
      <c r="B65" s="76">
        <v>2</v>
      </c>
      <c r="C65" s="77">
        <v>1</v>
      </c>
      <c r="D65" s="77">
        <v>1</v>
      </c>
      <c r="E65" s="77">
        <v>1</v>
      </c>
      <c r="F65" s="79">
        <v>30</v>
      </c>
      <c r="G65" s="78" t="s">
        <v>56</v>
      </c>
      <c r="H65" s="10">
        <v>32</v>
      </c>
      <c r="I65" s="83">
        <v>11200</v>
      </c>
      <c r="J65" s="82">
        <v>11200</v>
      </c>
      <c r="K65" s="82">
        <v>10038.620000000001</v>
      </c>
      <c r="L65" s="82">
        <v>10038.620000000001</v>
      </c>
      <c r="M65"/>
      <c r="Q65" s="15"/>
    </row>
    <row r="66" spans="1:18" ht="14.25" hidden="1" customHeight="1">
      <c r="A66" s="103">
        <v>2</v>
      </c>
      <c r="B66" s="104">
        <v>3</v>
      </c>
      <c r="C66" s="68"/>
      <c r="D66" s="69"/>
      <c r="E66" s="69"/>
      <c r="F66" s="72"/>
      <c r="G66" s="105" t="s">
        <v>57</v>
      </c>
      <c r="H66" s="10">
        <v>33</v>
      </c>
      <c r="I66" s="86">
        <f>I67</f>
        <v>0</v>
      </c>
      <c r="J66" s="86">
        <f>J67</f>
        <v>0</v>
      </c>
      <c r="K66" s="86">
        <f>K67</f>
        <v>0</v>
      </c>
      <c r="L66" s="86">
        <f>L67</f>
        <v>0</v>
      </c>
      <c r="M66"/>
    </row>
    <row r="67" spans="1:18" ht="13.5" hidden="1" customHeight="1">
      <c r="A67" s="80">
        <v>2</v>
      </c>
      <c r="B67" s="76">
        <v>3</v>
      </c>
      <c r="C67" s="77">
        <v>1</v>
      </c>
      <c r="D67" s="77"/>
      <c r="E67" s="77"/>
      <c r="F67" s="79"/>
      <c r="G67" s="78" t="s">
        <v>58</v>
      </c>
      <c r="H67" s="10">
        <v>34</v>
      </c>
      <c r="I67" s="65">
        <f>SUM(I68+I73+I78)</f>
        <v>0</v>
      </c>
      <c r="J67" s="106">
        <f>SUM(J68+J73+J78)</f>
        <v>0</v>
      </c>
      <c r="K67" s="66">
        <f>SUM(K68+K73+K78)</f>
        <v>0</v>
      </c>
      <c r="L67" s="65">
        <f>SUM(L68+L73+L78)</f>
        <v>0</v>
      </c>
      <c r="M67"/>
      <c r="R67" s="15"/>
    </row>
    <row r="68" spans="1:18" ht="15" hidden="1" customHeight="1">
      <c r="A68" s="80">
        <v>2</v>
      </c>
      <c r="B68" s="76">
        <v>3</v>
      </c>
      <c r="C68" s="77">
        <v>1</v>
      </c>
      <c r="D68" s="77">
        <v>1</v>
      </c>
      <c r="E68" s="77"/>
      <c r="F68" s="79"/>
      <c r="G68" s="78" t="s">
        <v>59</v>
      </c>
      <c r="H68" s="10">
        <v>35</v>
      </c>
      <c r="I68" s="65">
        <f>I69</f>
        <v>0</v>
      </c>
      <c r="J68" s="106">
        <f>J69</f>
        <v>0</v>
      </c>
      <c r="K68" s="66">
        <f>K69</f>
        <v>0</v>
      </c>
      <c r="L68" s="65">
        <f>L69</f>
        <v>0</v>
      </c>
      <c r="M68"/>
      <c r="Q68" s="15"/>
    </row>
    <row r="69" spans="1:18" ht="13.5" hidden="1" customHeight="1">
      <c r="A69" s="80">
        <v>2</v>
      </c>
      <c r="B69" s="76">
        <v>3</v>
      </c>
      <c r="C69" s="77">
        <v>1</v>
      </c>
      <c r="D69" s="77">
        <v>1</v>
      </c>
      <c r="E69" s="77">
        <v>1</v>
      </c>
      <c r="F69" s="79"/>
      <c r="G69" s="78" t="s">
        <v>59</v>
      </c>
      <c r="H69" s="10">
        <v>36</v>
      </c>
      <c r="I69" s="65">
        <f>SUM(I70:I72)</f>
        <v>0</v>
      </c>
      <c r="J69" s="106">
        <f>SUM(J70:J72)</f>
        <v>0</v>
      </c>
      <c r="K69" s="66">
        <f>SUM(K70:K72)</f>
        <v>0</v>
      </c>
      <c r="L69" s="65">
        <f>SUM(L70:L72)</f>
        <v>0</v>
      </c>
      <c r="M69"/>
      <c r="Q69" s="15"/>
    </row>
    <row r="70" spans="1:18" s="107" customFormat="1" ht="25.5" hidden="1" customHeight="1">
      <c r="A70" s="80">
        <v>2</v>
      </c>
      <c r="B70" s="76">
        <v>3</v>
      </c>
      <c r="C70" s="77">
        <v>1</v>
      </c>
      <c r="D70" s="77">
        <v>1</v>
      </c>
      <c r="E70" s="77">
        <v>1</v>
      </c>
      <c r="F70" s="79">
        <v>1</v>
      </c>
      <c r="G70" s="78" t="s">
        <v>60</v>
      </c>
      <c r="H70" s="10">
        <v>37</v>
      </c>
      <c r="I70" s="83">
        <v>0</v>
      </c>
      <c r="J70" s="83">
        <v>0</v>
      </c>
      <c r="K70" s="83">
        <v>0</v>
      </c>
      <c r="L70" s="83">
        <v>0</v>
      </c>
      <c r="Q70" s="15"/>
      <c r="R70" s="29"/>
    </row>
    <row r="71" spans="1:18" ht="19.5" hidden="1" customHeight="1">
      <c r="A71" s="80">
        <v>2</v>
      </c>
      <c r="B71" s="71">
        <v>3</v>
      </c>
      <c r="C71" s="69">
        <v>1</v>
      </c>
      <c r="D71" s="69">
        <v>1</v>
      </c>
      <c r="E71" s="69">
        <v>1</v>
      </c>
      <c r="F71" s="72">
        <v>2</v>
      </c>
      <c r="G71" s="70" t="s">
        <v>61</v>
      </c>
      <c r="H71" s="10">
        <v>38</v>
      </c>
      <c r="I71" s="81">
        <v>0</v>
      </c>
      <c r="J71" s="81">
        <v>0</v>
      </c>
      <c r="K71" s="81">
        <v>0</v>
      </c>
      <c r="L71" s="81">
        <v>0</v>
      </c>
      <c r="M71"/>
      <c r="Q71" s="15"/>
    </row>
    <row r="72" spans="1:18" ht="16.5" hidden="1" customHeight="1">
      <c r="A72" s="76">
        <v>2</v>
      </c>
      <c r="B72" s="77">
        <v>3</v>
      </c>
      <c r="C72" s="77">
        <v>1</v>
      </c>
      <c r="D72" s="77">
        <v>1</v>
      </c>
      <c r="E72" s="77">
        <v>1</v>
      </c>
      <c r="F72" s="79">
        <v>3</v>
      </c>
      <c r="G72" s="78" t="s">
        <v>62</v>
      </c>
      <c r="H72" s="10">
        <v>39</v>
      </c>
      <c r="I72" s="83">
        <v>0</v>
      </c>
      <c r="J72" s="83">
        <v>0</v>
      </c>
      <c r="K72" s="83">
        <v>0</v>
      </c>
      <c r="L72" s="83">
        <v>0</v>
      </c>
      <c r="M72"/>
      <c r="Q72" s="15"/>
    </row>
    <row r="73" spans="1:18" ht="29.25" hidden="1" customHeight="1">
      <c r="A73" s="71">
        <v>2</v>
      </c>
      <c r="B73" s="69">
        <v>3</v>
      </c>
      <c r="C73" s="69">
        <v>1</v>
      </c>
      <c r="D73" s="69">
        <v>2</v>
      </c>
      <c r="E73" s="69"/>
      <c r="F73" s="72"/>
      <c r="G73" s="70" t="s">
        <v>63</v>
      </c>
      <c r="H73" s="10">
        <v>40</v>
      </c>
      <c r="I73" s="86">
        <f>I74</f>
        <v>0</v>
      </c>
      <c r="J73" s="108">
        <f>J74</f>
        <v>0</v>
      </c>
      <c r="K73" s="87">
        <f>K74</f>
        <v>0</v>
      </c>
      <c r="L73" s="87">
        <f>L74</f>
        <v>0</v>
      </c>
      <c r="M73"/>
      <c r="Q73" s="15"/>
    </row>
    <row r="74" spans="1:18" ht="27" hidden="1" customHeight="1">
      <c r="A74" s="89">
        <v>2</v>
      </c>
      <c r="B74" s="90">
        <v>3</v>
      </c>
      <c r="C74" s="90">
        <v>1</v>
      </c>
      <c r="D74" s="90">
        <v>2</v>
      </c>
      <c r="E74" s="90">
        <v>1</v>
      </c>
      <c r="F74" s="92"/>
      <c r="G74" s="70" t="s">
        <v>63</v>
      </c>
      <c r="H74" s="10">
        <v>41</v>
      </c>
      <c r="I74" s="75">
        <f>SUM(I75:I77)</f>
        <v>0</v>
      </c>
      <c r="J74" s="109">
        <f>SUM(J75:J77)</f>
        <v>0</v>
      </c>
      <c r="K74" s="74">
        <f>SUM(K75:K77)</f>
        <v>0</v>
      </c>
      <c r="L74" s="66">
        <f>SUM(L75:L77)</f>
        <v>0</v>
      </c>
      <c r="M74"/>
      <c r="Q74" s="15"/>
    </row>
    <row r="75" spans="1:18" s="107" customFormat="1" ht="27" hidden="1" customHeight="1">
      <c r="A75" s="76">
        <v>2</v>
      </c>
      <c r="B75" s="77">
        <v>3</v>
      </c>
      <c r="C75" s="77">
        <v>1</v>
      </c>
      <c r="D75" s="77">
        <v>2</v>
      </c>
      <c r="E75" s="77">
        <v>1</v>
      </c>
      <c r="F75" s="79">
        <v>1</v>
      </c>
      <c r="G75" s="80" t="s">
        <v>60</v>
      </c>
      <c r="H75" s="10">
        <v>42</v>
      </c>
      <c r="I75" s="83">
        <v>0</v>
      </c>
      <c r="J75" s="83">
        <v>0</v>
      </c>
      <c r="K75" s="83">
        <v>0</v>
      </c>
      <c r="L75" s="83">
        <v>0</v>
      </c>
      <c r="Q75" s="15"/>
      <c r="R75" s="29"/>
    </row>
    <row r="76" spans="1:18" ht="16.5" hidden="1" customHeight="1">
      <c r="A76" s="76">
        <v>2</v>
      </c>
      <c r="B76" s="77">
        <v>3</v>
      </c>
      <c r="C76" s="77">
        <v>1</v>
      </c>
      <c r="D76" s="77">
        <v>2</v>
      </c>
      <c r="E76" s="77">
        <v>1</v>
      </c>
      <c r="F76" s="79">
        <v>2</v>
      </c>
      <c r="G76" s="80" t="s">
        <v>61</v>
      </c>
      <c r="H76" s="10">
        <v>43</v>
      </c>
      <c r="I76" s="83">
        <v>0</v>
      </c>
      <c r="J76" s="83">
        <v>0</v>
      </c>
      <c r="K76" s="83">
        <v>0</v>
      </c>
      <c r="L76" s="83">
        <v>0</v>
      </c>
      <c r="M76"/>
      <c r="Q76" s="15"/>
    </row>
    <row r="77" spans="1:18" ht="15" hidden="1" customHeight="1">
      <c r="A77" s="76">
        <v>2</v>
      </c>
      <c r="B77" s="77">
        <v>3</v>
      </c>
      <c r="C77" s="77">
        <v>1</v>
      </c>
      <c r="D77" s="77">
        <v>2</v>
      </c>
      <c r="E77" s="77">
        <v>1</v>
      </c>
      <c r="F77" s="79">
        <v>3</v>
      </c>
      <c r="G77" s="80" t="s">
        <v>62</v>
      </c>
      <c r="H77" s="10">
        <v>44</v>
      </c>
      <c r="I77" s="83">
        <v>0</v>
      </c>
      <c r="J77" s="83">
        <v>0</v>
      </c>
      <c r="K77" s="83">
        <v>0</v>
      </c>
      <c r="L77" s="83">
        <v>0</v>
      </c>
      <c r="M77"/>
      <c r="Q77" s="15"/>
    </row>
    <row r="78" spans="1:18" ht="27.75" hidden="1" customHeight="1">
      <c r="A78" s="76">
        <v>2</v>
      </c>
      <c r="B78" s="77">
        <v>3</v>
      </c>
      <c r="C78" s="77">
        <v>1</v>
      </c>
      <c r="D78" s="77">
        <v>3</v>
      </c>
      <c r="E78" s="77"/>
      <c r="F78" s="79"/>
      <c r="G78" s="80" t="s">
        <v>64</v>
      </c>
      <c r="H78" s="10">
        <v>45</v>
      </c>
      <c r="I78" s="65">
        <f>I79</f>
        <v>0</v>
      </c>
      <c r="J78" s="106">
        <f>J79</f>
        <v>0</v>
      </c>
      <c r="K78" s="66">
        <f>K79</f>
        <v>0</v>
      </c>
      <c r="L78" s="66">
        <f>L79</f>
        <v>0</v>
      </c>
      <c r="M78"/>
      <c r="Q78" s="15"/>
    </row>
    <row r="79" spans="1:18" ht="26.25" hidden="1" customHeight="1">
      <c r="A79" s="76">
        <v>2</v>
      </c>
      <c r="B79" s="77">
        <v>3</v>
      </c>
      <c r="C79" s="77">
        <v>1</v>
      </c>
      <c r="D79" s="77">
        <v>3</v>
      </c>
      <c r="E79" s="77">
        <v>1</v>
      </c>
      <c r="F79" s="79"/>
      <c r="G79" s="80" t="s">
        <v>65</v>
      </c>
      <c r="H79" s="10">
        <v>46</v>
      </c>
      <c r="I79" s="65">
        <f>SUM(I80:I82)</f>
        <v>0</v>
      </c>
      <c r="J79" s="106">
        <f>SUM(J80:J82)</f>
        <v>0</v>
      </c>
      <c r="K79" s="66">
        <f>SUM(K80:K82)</f>
        <v>0</v>
      </c>
      <c r="L79" s="66">
        <f>SUM(L80:L82)</f>
        <v>0</v>
      </c>
      <c r="M79"/>
      <c r="Q79" s="15"/>
    </row>
    <row r="80" spans="1:18" ht="15" hidden="1" customHeight="1">
      <c r="A80" s="71">
        <v>2</v>
      </c>
      <c r="B80" s="69">
        <v>3</v>
      </c>
      <c r="C80" s="69">
        <v>1</v>
      </c>
      <c r="D80" s="69">
        <v>3</v>
      </c>
      <c r="E80" s="69">
        <v>1</v>
      </c>
      <c r="F80" s="72">
        <v>1</v>
      </c>
      <c r="G80" s="96" t="s">
        <v>66</v>
      </c>
      <c r="H80" s="10">
        <v>47</v>
      </c>
      <c r="I80" s="81">
        <v>0</v>
      </c>
      <c r="J80" s="81">
        <v>0</v>
      </c>
      <c r="K80" s="81">
        <v>0</v>
      </c>
      <c r="L80" s="81">
        <v>0</v>
      </c>
      <c r="M80"/>
      <c r="Q80" s="15"/>
    </row>
    <row r="81" spans="1:17" ht="16.5" hidden="1" customHeight="1">
      <c r="A81" s="76">
        <v>2</v>
      </c>
      <c r="B81" s="77">
        <v>3</v>
      </c>
      <c r="C81" s="77">
        <v>1</v>
      </c>
      <c r="D81" s="77">
        <v>3</v>
      </c>
      <c r="E81" s="77">
        <v>1</v>
      </c>
      <c r="F81" s="79">
        <v>2</v>
      </c>
      <c r="G81" s="80" t="s">
        <v>67</v>
      </c>
      <c r="H81" s="10">
        <v>48</v>
      </c>
      <c r="I81" s="83">
        <v>0</v>
      </c>
      <c r="J81" s="83">
        <v>0</v>
      </c>
      <c r="K81" s="83">
        <v>0</v>
      </c>
      <c r="L81" s="83">
        <v>0</v>
      </c>
      <c r="M81"/>
      <c r="Q81" s="15"/>
    </row>
    <row r="82" spans="1:17" ht="17.25" hidden="1" customHeight="1">
      <c r="A82" s="71">
        <v>2</v>
      </c>
      <c r="B82" s="69">
        <v>3</v>
      </c>
      <c r="C82" s="69">
        <v>1</v>
      </c>
      <c r="D82" s="69">
        <v>3</v>
      </c>
      <c r="E82" s="69">
        <v>1</v>
      </c>
      <c r="F82" s="72">
        <v>3</v>
      </c>
      <c r="G82" s="96" t="s">
        <v>68</v>
      </c>
      <c r="H82" s="10">
        <v>49</v>
      </c>
      <c r="I82" s="81">
        <v>0</v>
      </c>
      <c r="J82" s="81">
        <v>0</v>
      </c>
      <c r="K82" s="81">
        <v>0</v>
      </c>
      <c r="L82" s="81">
        <v>0</v>
      </c>
      <c r="M82"/>
      <c r="Q82" s="15"/>
    </row>
    <row r="83" spans="1:17" ht="12.75" hidden="1" customHeight="1">
      <c r="A83" s="71">
        <v>2</v>
      </c>
      <c r="B83" s="69">
        <v>3</v>
      </c>
      <c r="C83" s="69">
        <v>2</v>
      </c>
      <c r="D83" s="69"/>
      <c r="E83" s="69"/>
      <c r="F83" s="72"/>
      <c r="G83" s="96" t="s">
        <v>69</v>
      </c>
      <c r="H83" s="10">
        <v>50</v>
      </c>
      <c r="I83" s="65">
        <f t="shared" ref="I83:L84" si="2">I84</f>
        <v>0</v>
      </c>
      <c r="J83" s="65">
        <f t="shared" si="2"/>
        <v>0</v>
      </c>
      <c r="K83" s="65">
        <f t="shared" si="2"/>
        <v>0</v>
      </c>
      <c r="L83" s="65">
        <f t="shared" si="2"/>
        <v>0</v>
      </c>
      <c r="M83"/>
    </row>
    <row r="84" spans="1:17" ht="12" hidden="1" customHeight="1">
      <c r="A84" s="71">
        <v>2</v>
      </c>
      <c r="B84" s="69">
        <v>3</v>
      </c>
      <c r="C84" s="69">
        <v>2</v>
      </c>
      <c r="D84" s="69">
        <v>1</v>
      </c>
      <c r="E84" s="69"/>
      <c r="F84" s="72"/>
      <c r="G84" s="96" t="s">
        <v>69</v>
      </c>
      <c r="H84" s="10">
        <v>51</v>
      </c>
      <c r="I84" s="65">
        <f t="shared" si="2"/>
        <v>0</v>
      </c>
      <c r="J84" s="65">
        <f t="shared" si="2"/>
        <v>0</v>
      </c>
      <c r="K84" s="65">
        <f t="shared" si="2"/>
        <v>0</v>
      </c>
      <c r="L84" s="65">
        <f t="shared" si="2"/>
        <v>0</v>
      </c>
      <c r="M84"/>
    </row>
    <row r="85" spans="1:17" ht="15.75" hidden="1" customHeight="1">
      <c r="A85" s="71">
        <v>2</v>
      </c>
      <c r="B85" s="69">
        <v>3</v>
      </c>
      <c r="C85" s="69">
        <v>2</v>
      </c>
      <c r="D85" s="69">
        <v>1</v>
      </c>
      <c r="E85" s="69">
        <v>1</v>
      </c>
      <c r="F85" s="72"/>
      <c r="G85" s="96" t="s">
        <v>69</v>
      </c>
      <c r="H85" s="10">
        <v>52</v>
      </c>
      <c r="I85" s="65">
        <f>SUM(I86)</f>
        <v>0</v>
      </c>
      <c r="J85" s="65">
        <f>SUM(J86)</f>
        <v>0</v>
      </c>
      <c r="K85" s="65">
        <f>SUM(K86)</f>
        <v>0</v>
      </c>
      <c r="L85" s="65">
        <f>SUM(L86)</f>
        <v>0</v>
      </c>
      <c r="M85"/>
    </row>
    <row r="86" spans="1:17" ht="13.5" hidden="1" customHeight="1">
      <c r="A86" s="71">
        <v>2</v>
      </c>
      <c r="B86" s="69">
        <v>3</v>
      </c>
      <c r="C86" s="69">
        <v>2</v>
      </c>
      <c r="D86" s="69">
        <v>1</v>
      </c>
      <c r="E86" s="69">
        <v>1</v>
      </c>
      <c r="F86" s="72">
        <v>1</v>
      </c>
      <c r="G86" s="96" t="s">
        <v>69</v>
      </c>
      <c r="H86" s="10">
        <v>53</v>
      </c>
      <c r="I86" s="83">
        <v>0</v>
      </c>
      <c r="J86" s="83">
        <v>0</v>
      </c>
      <c r="K86" s="83">
        <v>0</v>
      </c>
      <c r="L86" s="83">
        <v>0</v>
      </c>
      <c r="M86"/>
    </row>
    <row r="87" spans="1:17" ht="16.5" hidden="1" customHeight="1">
      <c r="A87" s="61">
        <v>2</v>
      </c>
      <c r="B87" s="62">
        <v>4</v>
      </c>
      <c r="C87" s="62"/>
      <c r="D87" s="62"/>
      <c r="E87" s="62"/>
      <c r="F87" s="64"/>
      <c r="G87" s="110" t="s">
        <v>70</v>
      </c>
      <c r="H87" s="10">
        <v>54</v>
      </c>
      <c r="I87" s="65">
        <f t="shared" ref="I87:L89" si="3">I88</f>
        <v>0</v>
      </c>
      <c r="J87" s="106">
        <f t="shared" si="3"/>
        <v>0</v>
      </c>
      <c r="K87" s="66">
        <f t="shared" si="3"/>
        <v>0</v>
      </c>
      <c r="L87" s="66">
        <f t="shared" si="3"/>
        <v>0</v>
      </c>
      <c r="M87"/>
    </row>
    <row r="88" spans="1:17" ht="15.75" hidden="1" customHeight="1">
      <c r="A88" s="76">
        <v>2</v>
      </c>
      <c r="B88" s="77">
        <v>4</v>
      </c>
      <c r="C88" s="77">
        <v>1</v>
      </c>
      <c r="D88" s="77"/>
      <c r="E88" s="77"/>
      <c r="F88" s="79"/>
      <c r="G88" s="80" t="s">
        <v>71</v>
      </c>
      <c r="H88" s="10">
        <v>55</v>
      </c>
      <c r="I88" s="65">
        <f t="shared" si="3"/>
        <v>0</v>
      </c>
      <c r="J88" s="106">
        <f t="shared" si="3"/>
        <v>0</v>
      </c>
      <c r="K88" s="66">
        <f t="shared" si="3"/>
        <v>0</v>
      </c>
      <c r="L88" s="66">
        <f t="shared" si="3"/>
        <v>0</v>
      </c>
      <c r="M88"/>
    </row>
    <row r="89" spans="1:17" ht="17.25" hidden="1" customHeight="1">
      <c r="A89" s="76">
        <v>2</v>
      </c>
      <c r="B89" s="77">
        <v>4</v>
      </c>
      <c r="C89" s="77">
        <v>1</v>
      </c>
      <c r="D89" s="77">
        <v>1</v>
      </c>
      <c r="E89" s="77"/>
      <c r="F89" s="79"/>
      <c r="G89" s="80" t="s">
        <v>71</v>
      </c>
      <c r="H89" s="10">
        <v>56</v>
      </c>
      <c r="I89" s="65">
        <f t="shared" si="3"/>
        <v>0</v>
      </c>
      <c r="J89" s="106">
        <f t="shared" si="3"/>
        <v>0</v>
      </c>
      <c r="K89" s="66">
        <f t="shared" si="3"/>
        <v>0</v>
      </c>
      <c r="L89" s="66">
        <f t="shared" si="3"/>
        <v>0</v>
      </c>
      <c r="M89"/>
    </row>
    <row r="90" spans="1:17" ht="18" hidden="1" customHeight="1">
      <c r="A90" s="76">
        <v>2</v>
      </c>
      <c r="B90" s="77">
        <v>4</v>
      </c>
      <c r="C90" s="77">
        <v>1</v>
      </c>
      <c r="D90" s="77">
        <v>1</v>
      </c>
      <c r="E90" s="77">
        <v>1</v>
      </c>
      <c r="F90" s="79"/>
      <c r="G90" s="80" t="s">
        <v>71</v>
      </c>
      <c r="H90" s="10">
        <v>57</v>
      </c>
      <c r="I90" s="65">
        <f>SUM(I91:I93)</f>
        <v>0</v>
      </c>
      <c r="J90" s="106">
        <f>SUM(J91:J93)</f>
        <v>0</v>
      </c>
      <c r="K90" s="66">
        <f>SUM(K91:K93)</f>
        <v>0</v>
      </c>
      <c r="L90" s="66">
        <f>SUM(L91:L93)</f>
        <v>0</v>
      </c>
      <c r="M90"/>
    </row>
    <row r="91" spans="1:17" ht="14.25" hidden="1" customHeight="1">
      <c r="A91" s="76">
        <v>2</v>
      </c>
      <c r="B91" s="77">
        <v>4</v>
      </c>
      <c r="C91" s="77">
        <v>1</v>
      </c>
      <c r="D91" s="77">
        <v>1</v>
      </c>
      <c r="E91" s="77">
        <v>1</v>
      </c>
      <c r="F91" s="79">
        <v>1</v>
      </c>
      <c r="G91" s="80" t="s">
        <v>72</v>
      </c>
      <c r="H91" s="10">
        <v>58</v>
      </c>
      <c r="I91" s="83">
        <v>0</v>
      </c>
      <c r="J91" s="83">
        <v>0</v>
      </c>
      <c r="K91" s="83">
        <v>0</v>
      </c>
      <c r="L91" s="83">
        <v>0</v>
      </c>
      <c r="M91"/>
    </row>
    <row r="92" spans="1:17" ht="13.5" hidden="1" customHeight="1">
      <c r="A92" s="76">
        <v>2</v>
      </c>
      <c r="B92" s="76">
        <v>4</v>
      </c>
      <c r="C92" s="76">
        <v>1</v>
      </c>
      <c r="D92" s="77">
        <v>1</v>
      </c>
      <c r="E92" s="77">
        <v>1</v>
      </c>
      <c r="F92" s="111">
        <v>2</v>
      </c>
      <c r="G92" s="78" t="s">
        <v>73</v>
      </c>
      <c r="H92" s="10">
        <v>59</v>
      </c>
      <c r="I92" s="83">
        <v>0</v>
      </c>
      <c r="J92" s="83">
        <v>0</v>
      </c>
      <c r="K92" s="83">
        <v>0</v>
      </c>
      <c r="L92" s="83">
        <v>0</v>
      </c>
      <c r="M92"/>
    </row>
    <row r="93" spans="1:17" hidden="1">
      <c r="A93" s="76">
        <v>2</v>
      </c>
      <c r="B93" s="77">
        <v>4</v>
      </c>
      <c r="C93" s="76">
        <v>1</v>
      </c>
      <c r="D93" s="77">
        <v>1</v>
      </c>
      <c r="E93" s="77">
        <v>1</v>
      </c>
      <c r="F93" s="111">
        <v>3</v>
      </c>
      <c r="G93" s="78" t="s">
        <v>74</v>
      </c>
      <c r="H93" s="10">
        <v>60</v>
      </c>
      <c r="I93" s="83">
        <v>0</v>
      </c>
      <c r="J93" s="83">
        <v>0</v>
      </c>
      <c r="K93" s="83">
        <v>0</v>
      </c>
      <c r="L93" s="83">
        <v>0</v>
      </c>
    </row>
    <row r="94" spans="1:17" hidden="1">
      <c r="A94" s="61">
        <v>2</v>
      </c>
      <c r="B94" s="62">
        <v>5</v>
      </c>
      <c r="C94" s="61"/>
      <c r="D94" s="62"/>
      <c r="E94" s="62"/>
      <c r="F94" s="112"/>
      <c r="G94" s="63" t="s">
        <v>75</v>
      </c>
      <c r="H94" s="10">
        <v>61</v>
      </c>
      <c r="I94" s="65">
        <f>SUM(I95+I100+I105)</f>
        <v>0</v>
      </c>
      <c r="J94" s="106">
        <f>SUM(J95+J100+J105)</f>
        <v>0</v>
      </c>
      <c r="K94" s="66">
        <f>SUM(K95+K100+K105)</f>
        <v>0</v>
      </c>
      <c r="L94" s="66">
        <f>SUM(L95+L100+L105)</f>
        <v>0</v>
      </c>
    </row>
    <row r="95" spans="1:17" hidden="1">
      <c r="A95" s="71">
        <v>2</v>
      </c>
      <c r="B95" s="69">
        <v>5</v>
      </c>
      <c r="C95" s="71">
        <v>1</v>
      </c>
      <c r="D95" s="69"/>
      <c r="E95" s="69"/>
      <c r="F95" s="113"/>
      <c r="G95" s="70" t="s">
        <v>76</v>
      </c>
      <c r="H95" s="10">
        <v>62</v>
      </c>
      <c r="I95" s="86">
        <f t="shared" ref="I95:L96" si="4">I96</f>
        <v>0</v>
      </c>
      <c r="J95" s="108">
        <f t="shared" si="4"/>
        <v>0</v>
      </c>
      <c r="K95" s="87">
        <f t="shared" si="4"/>
        <v>0</v>
      </c>
      <c r="L95" s="87">
        <f t="shared" si="4"/>
        <v>0</v>
      </c>
    </row>
    <row r="96" spans="1:17" hidden="1">
      <c r="A96" s="76">
        <v>2</v>
      </c>
      <c r="B96" s="77">
        <v>5</v>
      </c>
      <c r="C96" s="76">
        <v>1</v>
      </c>
      <c r="D96" s="77">
        <v>1</v>
      </c>
      <c r="E96" s="77"/>
      <c r="F96" s="111"/>
      <c r="G96" s="78" t="s">
        <v>76</v>
      </c>
      <c r="H96" s="10">
        <v>63</v>
      </c>
      <c r="I96" s="65">
        <f t="shared" si="4"/>
        <v>0</v>
      </c>
      <c r="J96" s="106">
        <f t="shared" si="4"/>
        <v>0</v>
      </c>
      <c r="K96" s="66">
        <f t="shared" si="4"/>
        <v>0</v>
      </c>
      <c r="L96" s="66">
        <f t="shared" si="4"/>
        <v>0</v>
      </c>
    </row>
    <row r="97" spans="1:13" hidden="1">
      <c r="A97" s="76">
        <v>2</v>
      </c>
      <c r="B97" s="77">
        <v>5</v>
      </c>
      <c r="C97" s="76">
        <v>1</v>
      </c>
      <c r="D97" s="77">
        <v>1</v>
      </c>
      <c r="E97" s="77">
        <v>1</v>
      </c>
      <c r="F97" s="111"/>
      <c r="G97" s="78" t="s">
        <v>76</v>
      </c>
      <c r="H97" s="10">
        <v>64</v>
      </c>
      <c r="I97" s="65">
        <f>SUM(I98:I99)</f>
        <v>0</v>
      </c>
      <c r="J97" s="106">
        <f>SUM(J98:J99)</f>
        <v>0</v>
      </c>
      <c r="K97" s="66">
        <f>SUM(K98:K99)</f>
        <v>0</v>
      </c>
      <c r="L97" s="66">
        <f>SUM(L98:L99)</f>
        <v>0</v>
      </c>
    </row>
    <row r="98" spans="1:13" ht="25.5" hidden="1" customHeight="1">
      <c r="A98" s="76">
        <v>2</v>
      </c>
      <c r="B98" s="77">
        <v>5</v>
      </c>
      <c r="C98" s="76">
        <v>1</v>
      </c>
      <c r="D98" s="77">
        <v>1</v>
      </c>
      <c r="E98" s="77">
        <v>1</v>
      </c>
      <c r="F98" s="111">
        <v>1</v>
      </c>
      <c r="G98" s="78" t="s">
        <v>77</v>
      </c>
      <c r="H98" s="10">
        <v>65</v>
      </c>
      <c r="I98" s="83">
        <v>0</v>
      </c>
      <c r="J98" s="83">
        <v>0</v>
      </c>
      <c r="K98" s="83">
        <v>0</v>
      </c>
      <c r="L98" s="83">
        <v>0</v>
      </c>
      <c r="M98"/>
    </row>
    <row r="99" spans="1:13" ht="15.75" hidden="1" customHeight="1">
      <c r="A99" s="76">
        <v>2</v>
      </c>
      <c r="B99" s="77">
        <v>5</v>
      </c>
      <c r="C99" s="76">
        <v>1</v>
      </c>
      <c r="D99" s="77">
        <v>1</v>
      </c>
      <c r="E99" s="77">
        <v>1</v>
      </c>
      <c r="F99" s="111">
        <v>2</v>
      </c>
      <c r="G99" s="78" t="s">
        <v>78</v>
      </c>
      <c r="H99" s="10">
        <v>66</v>
      </c>
      <c r="I99" s="83">
        <v>0</v>
      </c>
      <c r="J99" s="83">
        <v>0</v>
      </c>
      <c r="K99" s="83">
        <v>0</v>
      </c>
      <c r="L99" s="83">
        <v>0</v>
      </c>
      <c r="M99"/>
    </row>
    <row r="100" spans="1:13" ht="12" hidden="1" customHeight="1">
      <c r="A100" s="76">
        <v>2</v>
      </c>
      <c r="B100" s="77">
        <v>5</v>
      </c>
      <c r="C100" s="76">
        <v>2</v>
      </c>
      <c r="D100" s="77"/>
      <c r="E100" s="77"/>
      <c r="F100" s="111"/>
      <c r="G100" s="78" t="s">
        <v>79</v>
      </c>
      <c r="H100" s="10">
        <v>67</v>
      </c>
      <c r="I100" s="65">
        <f t="shared" ref="I100:L101" si="5">I101</f>
        <v>0</v>
      </c>
      <c r="J100" s="106">
        <f t="shared" si="5"/>
        <v>0</v>
      </c>
      <c r="K100" s="66">
        <f t="shared" si="5"/>
        <v>0</v>
      </c>
      <c r="L100" s="65">
        <f t="shared" si="5"/>
        <v>0</v>
      </c>
      <c r="M100"/>
    </row>
    <row r="101" spans="1:13" ht="15.75" hidden="1" customHeight="1">
      <c r="A101" s="80">
        <v>2</v>
      </c>
      <c r="B101" s="76">
        <v>5</v>
      </c>
      <c r="C101" s="77">
        <v>2</v>
      </c>
      <c r="D101" s="78">
        <v>1</v>
      </c>
      <c r="E101" s="76"/>
      <c r="F101" s="111"/>
      <c r="G101" s="78" t="s">
        <v>79</v>
      </c>
      <c r="H101" s="10">
        <v>68</v>
      </c>
      <c r="I101" s="65">
        <f t="shared" si="5"/>
        <v>0</v>
      </c>
      <c r="J101" s="106">
        <f t="shared" si="5"/>
        <v>0</v>
      </c>
      <c r="K101" s="66">
        <f t="shared" si="5"/>
        <v>0</v>
      </c>
      <c r="L101" s="65">
        <f t="shared" si="5"/>
        <v>0</v>
      </c>
      <c r="M101"/>
    </row>
    <row r="102" spans="1:13" ht="15" hidden="1" customHeight="1">
      <c r="A102" s="80">
        <v>2</v>
      </c>
      <c r="B102" s="76">
        <v>5</v>
      </c>
      <c r="C102" s="77">
        <v>2</v>
      </c>
      <c r="D102" s="78">
        <v>1</v>
      </c>
      <c r="E102" s="76">
        <v>1</v>
      </c>
      <c r="F102" s="111"/>
      <c r="G102" s="78" t="s">
        <v>79</v>
      </c>
      <c r="H102" s="10">
        <v>69</v>
      </c>
      <c r="I102" s="65">
        <f>SUM(I103:I104)</f>
        <v>0</v>
      </c>
      <c r="J102" s="106">
        <f>SUM(J103:J104)</f>
        <v>0</v>
      </c>
      <c r="K102" s="66">
        <f>SUM(K103:K104)</f>
        <v>0</v>
      </c>
      <c r="L102" s="65">
        <f>SUM(L103:L104)</f>
        <v>0</v>
      </c>
      <c r="M102"/>
    </row>
    <row r="103" spans="1:13" ht="25.5" hidden="1" customHeight="1">
      <c r="A103" s="80">
        <v>2</v>
      </c>
      <c r="B103" s="76">
        <v>5</v>
      </c>
      <c r="C103" s="77">
        <v>2</v>
      </c>
      <c r="D103" s="78">
        <v>1</v>
      </c>
      <c r="E103" s="76">
        <v>1</v>
      </c>
      <c r="F103" s="111">
        <v>1</v>
      </c>
      <c r="G103" s="78" t="s">
        <v>80</v>
      </c>
      <c r="H103" s="10">
        <v>70</v>
      </c>
      <c r="I103" s="83">
        <v>0</v>
      </c>
      <c r="J103" s="83">
        <v>0</v>
      </c>
      <c r="K103" s="83">
        <v>0</v>
      </c>
      <c r="L103" s="83">
        <v>0</v>
      </c>
      <c r="M103"/>
    </row>
    <row r="104" spans="1:13" ht="25.5" hidden="1" customHeight="1">
      <c r="A104" s="80">
        <v>2</v>
      </c>
      <c r="B104" s="76">
        <v>5</v>
      </c>
      <c r="C104" s="77">
        <v>2</v>
      </c>
      <c r="D104" s="78">
        <v>1</v>
      </c>
      <c r="E104" s="76">
        <v>1</v>
      </c>
      <c r="F104" s="111">
        <v>2</v>
      </c>
      <c r="G104" s="78" t="s">
        <v>81</v>
      </c>
      <c r="H104" s="10">
        <v>71</v>
      </c>
      <c r="I104" s="83">
        <v>0</v>
      </c>
      <c r="J104" s="83">
        <v>0</v>
      </c>
      <c r="K104" s="83">
        <v>0</v>
      </c>
      <c r="L104" s="83">
        <v>0</v>
      </c>
      <c r="M104"/>
    </row>
    <row r="105" spans="1:13" ht="28.5" hidden="1" customHeight="1">
      <c r="A105" s="80">
        <v>2</v>
      </c>
      <c r="B105" s="76">
        <v>5</v>
      </c>
      <c r="C105" s="77">
        <v>3</v>
      </c>
      <c r="D105" s="78"/>
      <c r="E105" s="76"/>
      <c r="F105" s="111"/>
      <c r="G105" s="78" t="s">
        <v>82</v>
      </c>
      <c r="H105" s="10">
        <v>72</v>
      </c>
      <c r="I105" s="65">
        <f>I106+I110</f>
        <v>0</v>
      </c>
      <c r="J105" s="65">
        <f>J106+J110</f>
        <v>0</v>
      </c>
      <c r="K105" s="65">
        <f>K106+K110</f>
        <v>0</v>
      </c>
      <c r="L105" s="65">
        <f>L106+L110</f>
        <v>0</v>
      </c>
      <c r="M105"/>
    </row>
    <row r="106" spans="1:13" ht="27" hidden="1" customHeight="1">
      <c r="A106" s="80">
        <v>2</v>
      </c>
      <c r="B106" s="76">
        <v>5</v>
      </c>
      <c r="C106" s="77">
        <v>3</v>
      </c>
      <c r="D106" s="78">
        <v>1</v>
      </c>
      <c r="E106" s="76"/>
      <c r="F106" s="111"/>
      <c r="G106" s="78" t="s">
        <v>83</v>
      </c>
      <c r="H106" s="10">
        <v>73</v>
      </c>
      <c r="I106" s="65">
        <f>I107</f>
        <v>0</v>
      </c>
      <c r="J106" s="106">
        <f>J107</f>
        <v>0</v>
      </c>
      <c r="K106" s="66">
        <f>K107</f>
        <v>0</v>
      </c>
      <c r="L106" s="65">
        <f>L107</f>
        <v>0</v>
      </c>
      <c r="M106"/>
    </row>
    <row r="107" spans="1:13" ht="30" hidden="1" customHeight="1">
      <c r="A107" s="88">
        <v>2</v>
      </c>
      <c r="B107" s="89">
        <v>5</v>
      </c>
      <c r="C107" s="90">
        <v>3</v>
      </c>
      <c r="D107" s="91">
        <v>1</v>
      </c>
      <c r="E107" s="89">
        <v>1</v>
      </c>
      <c r="F107" s="114"/>
      <c r="G107" s="91" t="s">
        <v>83</v>
      </c>
      <c r="H107" s="10">
        <v>74</v>
      </c>
      <c r="I107" s="75">
        <f>SUM(I108:I109)</f>
        <v>0</v>
      </c>
      <c r="J107" s="109">
        <f>SUM(J108:J109)</f>
        <v>0</v>
      </c>
      <c r="K107" s="74">
        <f>SUM(K108:K109)</f>
        <v>0</v>
      </c>
      <c r="L107" s="75">
        <f>SUM(L108:L109)</f>
        <v>0</v>
      </c>
      <c r="M107"/>
    </row>
    <row r="108" spans="1:13" ht="26.25" hidden="1" customHeight="1">
      <c r="A108" s="80">
        <v>2</v>
      </c>
      <c r="B108" s="76">
        <v>5</v>
      </c>
      <c r="C108" s="77">
        <v>3</v>
      </c>
      <c r="D108" s="78">
        <v>1</v>
      </c>
      <c r="E108" s="76">
        <v>1</v>
      </c>
      <c r="F108" s="111">
        <v>1</v>
      </c>
      <c r="G108" s="78" t="s">
        <v>83</v>
      </c>
      <c r="H108" s="10">
        <v>75</v>
      </c>
      <c r="I108" s="83">
        <v>0</v>
      </c>
      <c r="J108" s="83">
        <v>0</v>
      </c>
      <c r="K108" s="83">
        <v>0</v>
      </c>
      <c r="L108" s="83">
        <v>0</v>
      </c>
      <c r="M108"/>
    </row>
    <row r="109" spans="1:13" ht="26.25" hidden="1" customHeight="1">
      <c r="A109" s="88">
        <v>2</v>
      </c>
      <c r="B109" s="89">
        <v>5</v>
      </c>
      <c r="C109" s="90">
        <v>3</v>
      </c>
      <c r="D109" s="91">
        <v>1</v>
      </c>
      <c r="E109" s="89">
        <v>1</v>
      </c>
      <c r="F109" s="114">
        <v>2</v>
      </c>
      <c r="G109" s="91" t="s">
        <v>84</v>
      </c>
      <c r="H109" s="10">
        <v>76</v>
      </c>
      <c r="I109" s="83">
        <v>0</v>
      </c>
      <c r="J109" s="83">
        <v>0</v>
      </c>
      <c r="K109" s="83">
        <v>0</v>
      </c>
      <c r="L109" s="83">
        <v>0</v>
      </c>
      <c r="M109"/>
    </row>
    <row r="110" spans="1:13" ht="27.75" hidden="1" customHeight="1">
      <c r="A110" s="88">
        <v>2</v>
      </c>
      <c r="B110" s="89">
        <v>5</v>
      </c>
      <c r="C110" s="90">
        <v>3</v>
      </c>
      <c r="D110" s="91">
        <v>2</v>
      </c>
      <c r="E110" s="89"/>
      <c r="F110" s="114"/>
      <c r="G110" s="91" t="s">
        <v>85</v>
      </c>
      <c r="H110" s="10">
        <v>77</v>
      </c>
      <c r="I110" s="75">
        <f>I111</f>
        <v>0</v>
      </c>
      <c r="J110" s="75">
        <f>J111</f>
        <v>0</v>
      </c>
      <c r="K110" s="75">
        <f>K111</f>
        <v>0</v>
      </c>
      <c r="L110" s="75">
        <f>L111</f>
        <v>0</v>
      </c>
      <c r="M110"/>
    </row>
    <row r="111" spans="1:13" ht="25.5" hidden="1" customHeight="1">
      <c r="A111" s="88">
        <v>2</v>
      </c>
      <c r="B111" s="89">
        <v>5</v>
      </c>
      <c r="C111" s="90">
        <v>3</v>
      </c>
      <c r="D111" s="91">
        <v>2</v>
      </c>
      <c r="E111" s="89">
        <v>1</v>
      </c>
      <c r="F111" s="114"/>
      <c r="G111" s="91" t="s">
        <v>85</v>
      </c>
      <c r="H111" s="10">
        <v>78</v>
      </c>
      <c r="I111" s="75">
        <f>SUM(I112:I113)</f>
        <v>0</v>
      </c>
      <c r="J111" s="75">
        <f>SUM(J112:J113)</f>
        <v>0</v>
      </c>
      <c r="K111" s="75">
        <f>SUM(K112:K113)</f>
        <v>0</v>
      </c>
      <c r="L111" s="75">
        <f>SUM(L112:L113)</f>
        <v>0</v>
      </c>
      <c r="M111"/>
    </row>
    <row r="112" spans="1:13" ht="30" hidden="1" customHeight="1">
      <c r="A112" s="88">
        <v>2</v>
      </c>
      <c r="B112" s="89">
        <v>5</v>
      </c>
      <c r="C112" s="90">
        <v>3</v>
      </c>
      <c r="D112" s="91">
        <v>2</v>
      </c>
      <c r="E112" s="89">
        <v>1</v>
      </c>
      <c r="F112" s="114">
        <v>1</v>
      </c>
      <c r="G112" s="91" t="s">
        <v>85</v>
      </c>
      <c r="H112" s="10">
        <v>79</v>
      </c>
      <c r="I112" s="83">
        <v>0</v>
      </c>
      <c r="J112" s="83">
        <v>0</v>
      </c>
      <c r="K112" s="83">
        <v>0</v>
      </c>
      <c r="L112" s="83">
        <v>0</v>
      </c>
      <c r="M112"/>
    </row>
    <row r="113" spans="1:13" ht="18" hidden="1" customHeight="1">
      <c r="A113" s="88">
        <v>2</v>
      </c>
      <c r="B113" s="89">
        <v>5</v>
      </c>
      <c r="C113" s="90">
        <v>3</v>
      </c>
      <c r="D113" s="91">
        <v>2</v>
      </c>
      <c r="E113" s="89">
        <v>1</v>
      </c>
      <c r="F113" s="114">
        <v>2</v>
      </c>
      <c r="G113" s="91" t="s">
        <v>86</v>
      </c>
      <c r="H113" s="10">
        <v>80</v>
      </c>
      <c r="I113" s="83">
        <v>0</v>
      </c>
      <c r="J113" s="83">
        <v>0</v>
      </c>
      <c r="K113" s="83">
        <v>0</v>
      </c>
      <c r="L113" s="83">
        <v>0</v>
      </c>
      <c r="M113"/>
    </row>
    <row r="114" spans="1:13" ht="16.5" hidden="1" customHeight="1">
      <c r="A114" s="110">
        <v>2</v>
      </c>
      <c r="B114" s="61">
        <v>6</v>
      </c>
      <c r="C114" s="62"/>
      <c r="D114" s="63"/>
      <c r="E114" s="61"/>
      <c r="F114" s="112"/>
      <c r="G114" s="115" t="s">
        <v>87</v>
      </c>
      <c r="H114" s="10">
        <v>81</v>
      </c>
      <c r="I114" s="65">
        <f>SUM(I115+I120+I124+I128+I132+I136)</f>
        <v>0</v>
      </c>
      <c r="J114" s="65">
        <f>SUM(J115+J120+J124+J128+J132+J136)</f>
        <v>0</v>
      </c>
      <c r="K114" s="65">
        <f>SUM(K115+K120+K124+K128+K132+K136)</f>
        <v>0</v>
      </c>
      <c r="L114" s="65">
        <f>SUM(L115+L120+L124+L128+L132+L136)</f>
        <v>0</v>
      </c>
      <c r="M114"/>
    </row>
    <row r="115" spans="1:13" ht="14.25" hidden="1" customHeight="1">
      <c r="A115" s="88">
        <v>2</v>
      </c>
      <c r="B115" s="89">
        <v>6</v>
      </c>
      <c r="C115" s="90">
        <v>1</v>
      </c>
      <c r="D115" s="91"/>
      <c r="E115" s="89"/>
      <c r="F115" s="114"/>
      <c r="G115" s="91" t="s">
        <v>88</v>
      </c>
      <c r="H115" s="10">
        <v>82</v>
      </c>
      <c r="I115" s="75">
        <f t="shared" ref="I115:L116" si="6">I116</f>
        <v>0</v>
      </c>
      <c r="J115" s="109">
        <f t="shared" si="6"/>
        <v>0</v>
      </c>
      <c r="K115" s="74">
        <f t="shared" si="6"/>
        <v>0</v>
      </c>
      <c r="L115" s="75">
        <f t="shared" si="6"/>
        <v>0</v>
      </c>
      <c r="M115"/>
    </row>
    <row r="116" spans="1:13" ht="14.25" hidden="1" customHeight="1">
      <c r="A116" s="80">
        <v>2</v>
      </c>
      <c r="B116" s="76">
        <v>6</v>
      </c>
      <c r="C116" s="77">
        <v>1</v>
      </c>
      <c r="D116" s="78">
        <v>1</v>
      </c>
      <c r="E116" s="76"/>
      <c r="F116" s="111"/>
      <c r="G116" s="78" t="s">
        <v>88</v>
      </c>
      <c r="H116" s="10">
        <v>83</v>
      </c>
      <c r="I116" s="65">
        <f t="shared" si="6"/>
        <v>0</v>
      </c>
      <c r="J116" s="106">
        <f t="shared" si="6"/>
        <v>0</v>
      </c>
      <c r="K116" s="66">
        <f t="shared" si="6"/>
        <v>0</v>
      </c>
      <c r="L116" s="65">
        <f t="shared" si="6"/>
        <v>0</v>
      </c>
      <c r="M116"/>
    </row>
    <row r="117" spans="1:13" hidden="1">
      <c r="A117" s="80">
        <v>2</v>
      </c>
      <c r="B117" s="76">
        <v>6</v>
      </c>
      <c r="C117" s="77">
        <v>1</v>
      </c>
      <c r="D117" s="78">
        <v>1</v>
      </c>
      <c r="E117" s="76">
        <v>1</v>
      </c>
      <c r="F117" s="111"/>
      <c r="G117" s="78" t="s">
        <v>88</v>
      </c>
      <c r="H117" s="10">
        <v>84</v>
      </c>
      <c r="I117" s="65">
        <f>SUM(I118:I119)</f>
        <v>0</v>
      </c>
      <c r="J117" s="106">
        <f>SUM(J118:J119)</f>
        <v>0</v>
      </c>
      <c r="K117" s="66">
        <f>SUM(K118:K119)</f>
        <v>0</v>
      </c>
      <c r="L117" s="65">
        <f>SUM(L118:L119)</f>
        <v>0</v>
      </c>
    </row>
    <row r="118" spans="1:13" ht="13.5" hidden="1" customHeight="1">
      <c r="A118" s="80">
        <v>2</v>
      </c>
      <c r="B118" s="76">
        <v>6</v>
      </c>
      <c r="C118" s="77">
        <v>1</v>
      </c>
      <c r="D118" s="78">
        <v>1</v>
      </c>
      <c r="E118" s="76">
        <v>1</v>
      </c>
      <c r="F118" s="111">
        <v>1</v>
      </c>
      <c r="G118" s="78" t="s">
        <v>89</v>
      </c>
      <c r="H118" s="10">
        <v>85</v>
      </c>
      <c r="I118" s="83">
        <v>0</v>
      </c>
      <c r="J118" s="83">
        <v>0</v>
      </c>
      <c r="K118" s="83">
        <v>0</v>
      </c>
      <c r="L118" s="83">
        <v>0</v>
      </c>
      <c r="M118"/>
    </row>
    <row r="119" spans="1:13" hidden="1">
      <c r="A119" s="96">
        <v>2</v>
      </c>
      <c r="B119" s="71">
        <v>6</v>
      </c>
      <c r="C119" s="69">
        <v>1</v>
      </c>
      <c r="D119" s="70">
        <v>1</v>
      </c>
      <c r="E119" s="71">
        <v>1</v>
      </c>
      <c r="F119" s="113">
        <v>2</v>
      </c>
      <c r="G119" s="70" t="s">
        <v>90</v>
      </c>
      <c r="H119" s="10">
        <v>86</v>
      </c>
      <c r="I119" s="81">
        <v>0</v>
      </c>
      <c r="J119" s="81">
        <v>0</v>
      </c>
      <c r="K119" s="81">
        <v>0</v>
      </c>
      <c r="L119" s="81">
        <v>0</v>
      </c>
    </row>
    <row r="120" spans="1:13" ht="25.5" hidden="1" customHeight="1">
      <c r="A120" s="80">
        <v>2</v>
      </c>
      <c r="B120" s="76">
        <v>6</v>
      </c>
      <c r="C120" s="77">
        <v>2</v>
      </c>
      <c r="D120" s="78"/>
      <c r="E120" s="76"/>
      <c r="F120" s="111"/>
      <c r="G120" s="78" t="s">
        <v>91</v>
      </c>
      <c r="H120" s="10">
        <v>87</v>
      </c>
      <c r="I120" s="65">
        <f t="shared" ref="I120:L122" si="7">I121</f>
        <v>0</v>
      </c>
      <c r="J120" s="106">
        <f t="shared" si="7"/>
        <v>0</v>
      </c>
      <c r="K120" s="66">
        <f t="shared" si="7"/>
        <v>0</v>
      </c>
      <c r="L120" s="65">
        <f t="shared" si="7"/>
        <v>0</v>
      </c>
      <c r="M120"/>
    </row>
    <row r="121" spans="1:13" ht="14.25" hidden="1" customHeight="1">
      <c r="A121" s="80">
        <v>2</v>
      </c>
      <c r="B121" s="76">
        <v>6</v>
      </c>
      <c r="C121" s="77">
        <v>2</v>
      </c>
      <c r="D121" s="78">
        <v>1</v>
      </c>
      <c r="E121" s="76"/>
      <c r="F121" s="111"/>
      <c r="G121" s="78" t="s">
        <v>91</v>
      </c>
      <c r="H121" s="10">
        <v>88</v>
      </c>
      <c r="I121" s="65">
        <f t="shared" si="7"/>
        <v>0</v>
      </c>
      <c r="J121" s="106">
        <f t="shared" si="7"/>
        <v>0</v>
      </c>
      <c r="K121" s="66">
        <f t="shared" si="7"/>
        <v>0</v>
      </c>
      <c r="L121" s="65">
        <f t="shared" si="7"/>
        <v>0</v>
      </c>
      <c r="M121"/>
    </row>
    <row r="122" spans="1:13" ht="14.25" hidden="1" customHeight="1">
      <c r="A122" s="80">
        <v>2</v>
      </c>
      <c r="B122" s="76">
        <v>6</v>
      </c>
      <c r="C122" s="77">
        <v>2</v>
      </c>
      <c r="D122" s="78">
        <v>1</v>
      </c>
      <c r="E122" s="76">
        <v>1</v>
      </c>
      <c r="F122" s="111"/>
      <c r="G122" s="78" t="s">
        <v>91</v>
      </c>
      <c r="H122" s="10">
        <v>89</v>
      </c>
      <c r="I122" s="116">
        <f t="shared" si="7"/>
        <v>0</v>
      </c>
      <c r="J122" s="117">
        <f t="shared" si="7"/>
        <v>0</v>
      </c>
      <c r="K122" s="118">
        <f t="shared" si="7"/>
        <v>0</v>
      </c>
      <c r="L122" s="116">
        <f t="shared" si="7"/>
        <v>0</v>
      </c>
      <c r="M122"/>
    </row>
    <row r="123" spans="1:13" ht="25.5" hidden="1" customHeight="1">
      <c r="A123" s="80">
        <v>2</v>
      </c>
      <c r="B123" s="76">
        <v>6</v>
      </c>
      <c r="C123" s="77">
        <v>2</v>
      </c>
      <c r="D123" s="78">
        <v>1</v>
      </c>
      <c r="E123" s="76">
        <v>1</v>
      </c>
      <c r="F123" s="111">
        <v>1</v>
      </c>
      <c r="G123" s="78" t="s">
        <v>91</v>
      </c>
      <c r="H123" s="10">
        <v>90</v>
      </c>
      <c r="I123" s="83">
        <v>0</v>
      </c>
      <c r="J123" s="83">
        <v>0</v>
      </c>
      <c r="K123" s="83">
        <v>0</v>
      </c>
      <c r="L123" s="83">
        <v>0</v>
      </c>
      <c r="M123"/>
    </row>
    <row r="124" spans="1:13" ht="26.25" hidden="1" customHeight="1">
      <c r="A124" s="96">
        <v>2</v>
      </c>
      <c r="B124" s="71">
        <v>6</v>
      </c>
      <c r="C124" s="69">
        <v>3</v>
      </c>
      <c r="D124" s="70"/>
      <c r="E124" s="71"/>
      <c r="F124" s="113"/>
      <c r="G124" s="70" t="s">
        <v>92</v>
      </c>
      <c r="H124" s="10">
        <v>91</v>
      </c>
      <c r="I124" s="86">
        <f t="shared" ref="I124:L126" si="8">I125</f>
        <v>0</v>
      </c>
      <c r="J124" s="108">
        <f t="shared" si="8"/>
        <v>0</v>
      </c>
      <c r="K124" s="87">
        <f t="shared" si="8"/>
        <v>0</v>
      </c>
      <c r="L124" s="86">
        <f t="shared" si="8"/>
        <v>0</v>
      </c>
      <c r="M124"/>
    </row>
    <row r="125" spans="1:13" ht="25.5" hidden="1" customHeight="1">
      <c r="A125" s="80">
        <v>2</v>
      </c>
      <c r="B125" s="76">
        <v>6</v>
      </c>
      <c r="C125" s="77">
        <v>3</v>
      </c>
      <c r="D125" s="78">
        <v>1</v>
      </c>
      <c r="E125" s="76"/>
      <c r="F125" s="111"/>
      <c r="G125" s="78" t="s">
        <v>92</v>
      </c>
      <c r="H125" s="10">
        <v>92</v>
      </c>
      <c r="I125" s="65">
        <f t="shared" si="8"/>
        <v>0</v>
      </c>
      <c r="J125" s="106">
        <f t="shared" si="8"/>
        <v>0</v>
      </c>
      <c r="K125" s="66">
        <f t="shared" si="8"/>
        <v>0</v>
      </c>
      <c r="L125" s="65">
        <f t="shared" si="8"/>
        <v>0</v>
      </c>
      <c r="M125"/>
    </row>
    <row r="126" spans="1:13" ht="26.25" hidden="1" customHeight="1">
      <c r="A126" s="80">
        <v>2</v>
      </c>
      <c r="B126" s="76">
        <v>6</v>
      </c>
      <c r="C126" s="77">
        <v>3</v>
      </c>
      <c r="D126" s="78">
        <v>1</v>
      </c>
      <c r="E126" s="76">
        <v>1</v>
      </c>
      <c r="F126" s="111"/>
      <c r="G126" s="78" t="s">
        <v>92</v>
      </c>
      <c r="H126" s="10">
        <v>93</v>
      </c>
      <c r="I126" s="65">
        <f t="shared" si="8"/>
        <v>0</v>
      </c>
      <c r="J126" s="106">
        <f t="shared" si="8"/>
        <v>0</v>
      </c>
      <c r="K126" s="66">
        <f t="shared" si="8"/>
        <v>0</v>
      </c>
      <c r="L126" s="65">
        <f t="shared" si="8"/>
        <v>0</v>
      </c>
      <c r="M126"/>
    </row>
    <row r="127" spans="1:13" ht="27" hidden="1" customHeight="1">
      <c r="A127" s="80">
        <v>2</v>
      </c>
      <c r="B127" s="76">
        <v>6</v>
      </c>
      <c r="C127" s="77">
        <v>3</v>
      </c>
      <c r="D127" s="78">
        <v>1</v>
      </c>
      <c r="E127" s="76">
        <v>1</v>
      </c>
      <c r="F127" s="111">
        <v>1</v>
      </c>
      <c r="G127" s="78" t="s">
        <v>92</v>
      </c>
      <c r="H127" s="10">
        <v>94</v>
      </c>
      <c r="I127" s="83">
        <v>0</v>
      </c>
      <c r="J127" s="83">
        <v>0</v>
      </c>
      <c r="K127" s="83">
        <v>0</v>
      </c>
      <c r="L127" s="83">
        <v>0</v>
      </c>
      <c r="M127"/>
    </row>
    <row r="128" spans="1:13" ht="25.5" hidden="1" customHeight="1">
      <c r="A128" s="96">
        <v>2</v>
      </c>
      <c r="B128" s="71">
        <v>6</v>
      </c>
      <c r="C128" s="69">
        <v>4</v>
      </c>
      <c r="D128" s="70"/>
      <c r="E128" s="71"/>
      <c r="F128" s="113"/>
      <c r="G128" s="70" t="s">
        <v>93</v>
      </c>
      <c r="H128" s="10">
        <v>95</v>
      </c>
      <c r="I128" s="86">
        <f t="shared" ref="I128:L130" si="9">I129</f>
        <v>0</v>
      </c>
      <c r="J128" s="108">
        <f t="shared" si="9"/>
        <v>0</v>
      </c>
      <c r="K128" s="87">
        <f t="shared" si="9"/>
        <v>0</v>
      </c>
      <c r="L128" s="86">
        <f t="shared" si="9"/>
        <v>0</v>
      </c>
      <c r="M128"/>
    </row>
    <row r="129" spans="1:13" ht="27" hidden="1" customHeight="1">
      <c r="A129" s="80">
        <v>2</v>
      </c>
      <c r="B129" s="76">
        <v>6</v>
      </c>
      <c r="C129" s="77">
        <v>4</v>
      </c>
      <c r="D129" s="78">
        <v>1</v>
      </c>
      <c r="E129" s="76"/>
      <c r="F129" s="111"/>
      <c r="G129" s="78" t="s">
        <v>93</v>
      </c>
      <c r="H129" s="10">
        <v>96</v>
      </c>
      <c r="I129" s="65">
        <f t="shared" si="9"/>
        <v>0</v>
      </c>
      <c r="J129" s="106">
        <f t="shared" si="9"/>
        <v>0</v>
      </c>
      <c r="K129" s="66">
        <f t="shared" si="9"/>
        <v>0</v>
      </c>
      <c r="L129" s="65">
        <f t="shared" si="9"/>
        <v>0</v>
      </c>
      <c r="M129"/>
    </row>
    <row r="130" spans="1:13" ht="27" hidden="1" customHeight="1">
      <c r="A130" s="80">
        <v>2</v>
      </c>
      <c r="B130" s="76">
        <v>6</v>
      </c>
      <c r="C130" s="77">
        <v>4</v>
      </c>
      <c r="D130" s="78">
        <v>1</v>
      </c>
      <c r="E130" s="76">
        <v>1</v>
      </c>
      <c r="F130" s="111"/>
      <c r="G130" s="78" t="s">
        <v>93</v>
      </c>
      <c r="H130" s="10">
        <v>97</v>
      </c>
      <c r="I130" s="65">
        <f t="shared" si="9"/>
        <v>0</v>
      </c>
      <c r="J130" s="106">
        <f t="shared" si="9"/>
        <v>0</v>
      </c>
      <c r="K130" s="66">
        <f t="shared" si="9"/>
        <v>0</v>
      </c>
      <c r="L130" s="65">
        <f t="shared" si="9"/>
        <v>0</v>
      </c>
      <c r="M130"/>
    </row>
    <row r="131" spans="1:13" ht="27.75" hidden="1" customHeight="1">
      <c r="A131" s="80">
        <v>2</v>
      </c>
      <c r="B131" s="76">
        <v>6</v>
      </c>
      <c r="C131" s="77">
        <v>4</v>
      </c>
      <c r="D131" s="78">
        <v>1</v>
      </c>
      <c r="E131" s="76">
        <v>1</v>
      </c>
      <c r="F131" s="111">
        <v>1</v>
      </c>
      <c r="G131" s="78" t="s">
        <v>93</v>
      </c>
      <c r="H131" s="10">
        <v>98</v>
      </c>
      <c r="I131" s="83">
        <v>0</v>
      </c>
      <c r="J131" s="83">
        <v>0</v>
      </c>
      <c r="K131" s="83">
        <v>0</v>
      </c>
      <c r="L131" s="83">
        <v>0</v>
      </c>
      <c r="M131"/>
    </row>
    <row r="132" spans="1:13" ht="27" hidden="1" customHeight="1">
      <c r="A132" s="88">
        <v>2</v>
      </c>
      <c r="B132" s="97">
        <v>6</v>
      </c>
      <c r="C132" s="98">
        <v>5</v>
      </c>
      <c r="D132" s="100"/>
      <c r="E132" s="97"/>
      <c r="F132" s="119"/>
      <c r="G132" s="100" t="s">
        <v>94</v>
      </c>
      <c r="H132" s="10">
        <v>99</v>
      </c>
      <c r="I132" s="93">
        <f t="shared" ref="I132:L134" si="10">I133</f>
        <v>0</v>
      </c>
      <c r="J132" s="120">
        <f t="shared" si="10"/>
        <v>0</v>
      </c>
      <c r="K132" s="94">
        <f t="shared" si="10"/>
        <v>0</v>
      </c>
      <c r="L132" s="93">
        <f t="shared" si="10"/>
        <v>0</v>
      </c>
      <c r="M132"/>
    </row>
    <row r="133" spans="1:13" ht="29.25" hidden="1" customHeight="1">
      <c r="A133" s="80">
        <v>2</v>
      </c>
      <c r="B133" s="76">
        <v>6</v>
      </c>
      <c r="C133" s="77">
        <v>5</v>
      </c>
      <c r="D133" s="78">
        <v>1</v>
      </c>
      <c r="E133" s="76"/>
      <c r="F133" s="111"/>
      <c r="G133" s="100" t="s">
        <v>94</v>
      </c>
      <c r="H133" s="10">
        <v>100</v>
      </c>
      <c r="I133" s="65">
        <f t="shared" si="10"/>
        <v>0</v>
      </c>
      <c r="J133" s="106">
        <f t="shared" si="10"/>
        <v>0</v>
      </c>
      <c r="K133" s="66">
        <f t="shared" si="10"/>
        <v>0</v>
      </c>
      <c r="L133" s="65">
        <f t="shared" si="10"/>
        <v>0</v>
      </c>
      <c r="M133"/>
    </row>
    <row r="134" spans="1:13" ht="25.5" hidden="1" customHeight="1">
      <c r="A134" s="80">
        <v>2</v>
      </c>
      <c r="B134" s="76">
        <v>6</v>
      </c>
      <c r="C134" s="77">
        <v>5</v>
      </c>
      <c r="D134" s="78">
        <v>1</v>
      </c>
      <c r="E134" s="76">
        <v>1</v>
      </c>
      <c r="F134" s="111"/>
      <c r="G134" s="100" t="s">
        <v>94</v>
      </c>
      <c r="H134" s="10">
        <v>101</v>
      </c>
      <c r="I134" s="65">
        <f t="shared" si="10"/>
        <v>0</v>
      </c>
      <c r="J134" s="106">
        <f t="shared" si="10"/>
        <v>0</v>
      </c>
      <c r="K134" s="66">
        <f t="shared" si="10"/>
        <v>0</v>
      </c>
      <c r="L134" s="65">
        <f t="shared" si="10"/>
        <v>0</v>
      </c>
      <c r="M134"/>
    </row>
    <row r="135" spans="1:13" ht="27.75" hidden="1" customHeight="1">
      <c r="A135" s="76">
        <v>2</v>
      </c>
      <c r="B135" s="77">
        <v>6</v>
      </c>
      <c r="C135" s="76">
        <v>5</v>
      </c>
      <c r="D135" s="76">
        <v>1</v>
      </c>
      <c r="E135" s="78">
        <v>1</v>
      </c>
      <c r="F135" s="111">
        <v>1</v>
      </c>
      <c r="G135" s="76" t="s">
        <v>95</v>
      </c>
      <c r="H135" s="10">
        <v>102</v>
      </c>
      <c r="I135" s="83">
        <v>0</v>
      </c>
      <c r="J135" s="83">
        <v>0</v>
      </c>
      <c r="K135" s="83">
        <v>0</v>
      </c>
      <c r="L135" s="83">
        <v>0</v>
      </c>
      <c r="M135"/>
    </row>
    <row r="136" spans="1:13" ht="27.75" hidden="1" customHeight="1">
      <c r="A136" s="80">
        <v>2</v>
      </c>
      <c r="B136" s="77">
        <v>6</v>
      </c>
      <c r="C136" s="76">
        <v>6</v>
      </c>
      <c r="D136" s="77"/>
      <c r="E136" s="78"/>
      <c r="F136" s="79"/>
      <c r="G136" s="16" t="s">
        <v>96</v>
      </c>
      <c r="H136" s="10">
        <v>103</v>
      </c>
      <c r="I136" s="66">
        <f t="shared" ref="I136:L138" si="11">I137</f>
        <v>0</v>
      </c>
      <c r="J136" s="65">
        <f t="shared" si="11"/>
        <v>0</v>
      </c>
      <c r="K136" s="65">
        <f t="shared" si="11"/>
        <v>0</v>
      </c>
      <c r="L136" s="65">
        <f t="shared" si="11"/>
        <v>0</v>
      </c>
      <c r="M136"/>
    </row>
    <row r="137" spans="1:13" ht="27.75" hidden="1" customHeight="1">
      <c r="A137" s="80">
        <v>2</v>
      </c>
      <c r="B137" s="77">
        <v>6</v>
      </c>
      <c r="C137" s="76">
        <v>6</v>
      </c>
      <c r="D137" s="77">
        <v>1</v>
      </c>
      <c r="E137" s="78"/>
      <c r="F137" s="79"/>
      <c r="G137" s="16" t="s">
        <v>96</v>
      </c>
      <c r="H137" s="10">
        <v>104</v>
      </c>
      <c r="I137" s="65">
        <f t="shared" si="11"/>
        <v>0</v>
      </c>
      <c r="J137" s="65">
        <f t="shared" si="11"/>
        <v>0</v>
      </c>
      <c r="K137" s="65">
        <f t="shared" si="11"/>
        <v>0</v>
      </c>
      <c r="L137" s="65">
        <f t="shared" si="11"/>
        <v>0</v>
      </c>
      <c r="M137"/>
    </row>
    <row r="138" spans="1:13" ht="27.75" hidden="1" customHeight="1">
      <c r="A138" s="80">
        <v>2</v>
      </c>
      <c r="B138" s="77">
        <v>6</v>
      </c>
      <c r="C138" s="76">
        <v>6</v>
      </c>
      <c r="D138" s="77">
        <v>1</v>
      </c>
      <c r="E138" s="78">
        <v>1</v>
      </c>
      <c r="F138" s="79"/>
      <c r="G138" s="16" t="s">
        <v>96</v>
      </c>
      <c r="H138" s="10">
        <v>105</v>
      </c>
      <c r="I138" s="65">
        <f t="shared" si="11"/>
        <v>0</v>
      </c>
      <c r="J138" s="65">
        <f t="shared" si="11"/>
        <v>0</v>
      </c>
      <c r="K138" s="65">
        <f t="shared" si="11"/>
        <v>0</v>
      </c>
      <c r="L138" s="65">
        <f t="shared" si="11"/>
        <v>0</v>
      </c>
      <c r="M138"/>
    </row>
    <row r="139" spans="1:13" ht="27.75" hidden="1" customHeight="1">
      <c r="A139" s="80">
        <v>2</v>
      </c>
      <c r="B139" s="77">
        <v>6</v>
      </c>
      <c r="C139" s="76">
        <v>6</v>
      </c>
      <c r="D139" s="77">
        <v>1</v>
      </c>
      <c r="E139" s="78">
        <v>1</v>
      </c>
      <c r="F139" s="79">
        <v>1</v>
      </c>
      <c r="G139" s="17" t="s">
        <v>96</v>
      </c>
      <c r="H139" s="10">
        <v>106</v>
      </c>
      <c r="I139" s="83">
        <v>0</v>
      </c>
      <c r="J139" s="121">
        <v>0</v>
      </c>
      <c r="K139" s="83">
        <v>0</v>
      </c>
      <c r="L139" s="83">
        <v>0</v>
      </c>
      <c r="M139"/>
    </row>
    <row r="140" spans="1:13" ht="28.5" hidden="1" customHeight="1">
      <c r="A140" s="110">
        <v>2</v>
      </c>
      <c r="B140" s="61">
        <v>7</v>
      </c>
      <c r="C140" s="61"/>
      <c r="D140" s="62"/>
      <c r="E140" s="62"/>
      <c r="F140" s="64"/>
      <c r="G140" s="63" t="s">
        <v>97</v>
      </c>
      <c r="H140" s="10">
        <v>107</v>
      </c>
      <c r="I140" s="66">
        <f>SUM(I141+I146+I154)</f>
        <v>0</v>
      </c>
      <c r="J140" s="106">
        <f>SUM(J141+J146+J154)</f>
        <v>0</v>
      </c>
      <c r="K140" s="66">
        <f>SUM(K141+K146+K154)</f>
        <v>0</v>
      </c>
      <c r="L140" s="65">
        <f>SUM(L141+L146+L154)</f>
        <v>0</v>
      </c>
      <c r="M140"/>
    </row>
    <row r="141" spans="1:13" hidden="1">
      <c r="A141" s="80">
        <v>2</v>
      </c>
      <c r="B141" s="76">
        <v>7</v>
      </c>
      <c r="C141" s="76">
        <v>1</v>
      </c>
      <c r="D141" s="77"/>
      <c r="E141" s="77"/>
      <c r="F141" s="79"/>
      <c r="G141" s="78" t="s">
        <v>98</v>
      </c>
      <c r="H141" s="10">
        <v>108</v>
      </c>
      <c r="I141" s="66">
        <f t="shared" ref="I141:L142" si="12">I142</f>
        <v>0</v>
      </c>
      <c r="J141" s="106">
        <f t="shared" si="12"/>
        <v>0</v>
      </c>
      <c r="K141" s="66">
        <f t="shared" si="12"/>
        <v>0</v>
      </c>
      <c r="L141" s="65">
        <f t="shared" si="12"/>
        <v>0</v>
      </c>
    </row>
    <row r="142" spans="1:13" ht="24" hidden="1" customHeight="1">
      <c r="A142" s="80">
        <v>2</v>
      </c>
      <c r="B142" s="76">
        <v>7</v>
      </c>
      <c r="C142" s="76">
        <v>1</v>
      </c>
      <c r="D142" s="77">
        <v>1</v>
      </c>
      <c r="E142" s="77"/>
      <c r="F142" s="79"/>
      <c r="G142" s="78" t="s">
        <v>98</v>
      </c>
      <c r="H142" s="10">
        <v>109</v>
      </c>
      <c r="I142" s="66">
        <f t="shared" si="12"/>
        <v>0</v>
      </c>
      <c r="J142" s="106">
        <f t="shared" si="12"/>
        <v>0</v>
      </c>
      <c r="K142" s="66">
        <f t="shared" si="12"/>
        <v>0</v>
      </c>
      <c r="L142" s="65">
        <f t="shared" si="12"/>
        <v>0</v>
      </c>
      <c r="M142"/>
    </row>
    <row r="143" spans="1:13" ht="28.5" hidden="1" customHeight="1">
      <c r="A143" s="80">
        <v>2</v>
      </c>
      <c r="B143" s="76">
        <v>7</v>
      </c>
      <c r="C143" s="76">
        <v>1</v>
      </c>
      <c r="D143" s="77">
        <v>1</v>
      </c>
      <c r="E143" s="77">
        <v>1</v>
      </c>
      <c r="F143" s="79"/>
      <c r="G143" s="78" t="s">
        <v>98</v>
      </c>
      <c r="H143" s="10">
        <v>110</v>
      </c>
      <c r="I143" s="66">
        <f>SUM(I144:I145)</f>
        <v>0</v>
      </c>
      <c r="J143" s="106">
        <f>SUM(J144:J145)</f>
        <v>0</v>
      </c>
      <c r="K143" s="66">
        <f>SUM(K144:K145)</f>
        <v>0</v>
      </c>
      <c r="L143" s="65">
        <f>SUM(L144:L145)</f>
        <v>0</v>
      </c>
      <c r="M143"/>
    </row>
    <row r="144" spans="1:13" ht="26.25" hidden="1" customHeight="1">
      <c r="A144" s="96">
        <v>2</v>
      </c>
      <c r="B144" s="71">
        <v>7</v>
      </c>
      <c r="C144" s="96">
        <v>1</v>
      </c>
      <c r="D144" s="76">
        <v>1</v>
      </c>
      <c r="E144" s="69">
        <v>1</v>
      </c>
      <c r="F144" s="72">
        <v>1</v>
      </c>
      <c r="G144" s="70" t="s">
        <v>99</v>
      </c>
      <c r="H144" s="10">
        <v>111</v>
      </c>
      <c r="I144" s="122">
        <v>0</v>
      </c>
      <c r="J144" s="122">
        <v>0</v>
      </c>
      <c r="K144" s="122">
        <v>0</v>
      </c>
      <c r="L144" s="122">
        <v>0</v>
      </c>
      <c r="M144"/>
    </row>
    <row r="145" spans="1:13" ht="24" hidden="1" customHeight="1">
      <c r="A145" s="76">
        <v>2</v>
      </c>
      <c r="B145" s="76">
        <v>7</v>
      </c>
      <c r="C145" s="80">
        <v>1</v>
      </c>
      <c r="D145" s="76">
        <v>1</v>
      </c>
      <c r="E145" s="77">
        <v>1</v>
      </c>
      <c r="F145" s="79">
        <v>2</v>
      </c>
      <c r="G145" s="78" t="s">
        <v>100</v>
      </c>
      <c r="H145" s="10">
        <v>112</v>
      </c>
      <c r="I145" s="82">
        <v>0</v>
      </c>
      <c r="J145" s="82">
        <v>0</v>
      </c>
      <c r="K145" s="82">
        <v>0</v>
      </c>
      <c r="L145" s="82">
        <v>0</v>
      </c>
      <c r="M145"/>
    </row>
    <row r="146" spans="1:13" ht="25.5" hidden="1" customHeight="1">
      <c r="A146" s="88">
        <v>2</v>
      </c>
      <c r="B146" s="89">
        <v>7</v>
      </c>
      <c r="C146" s="88">
        <v>2</v>
      </c>
      <c r="D146" s="89"/>
      <c r="E146" s="90"/>
      <c r="F146" s="92"/>
      <c r="G146" s="91" t="s">
        <v>101</v>
      </c>
      <c r="H146" s="10">
        <v>113</v>
      </c>
      <c r="I146" s="74">
        <f t="shared" ref="I146:L147" si="13">I147</f>
        <v>0</v>
      </c>
      <c r="J146" s="109">
        <f t="shared" si="13"/>
        <v>0</v>
      </c>
      <c r="K146" s="74">
        <f t="shared" si="13"/>
        <v>0</v>
      </c>
      <c r="L146" s="75">
        <f t="shared" si="13"/>
        <v>0</v>
      </c>
      <c r="M146"/>
    </row>
    <row r="147" spans="1:13" ht="25.5" hidden="1" customHeight="1">
      <c r="A147" s="80">
        <v>2</v>
      </c>
      <c r="B147" s="76">
        <v>7</v>
      </c>
      <c r="C147" s="80">
        <v>2</v>
      </c>
      <c r="D147" s="76">
        <v>1</v>
      </c>
      <c r="E147" s="77"/>
      <c r="F147" s="79"/>
      <c r="G147" s="78" t="s">
        <v>102</v>
      </c>
      <c r="H147" s="10">
        <v>114</v>
      </c>
      <c r="I147" s="66">
        <f t="shared" si="13"/>
        <v>0</v>
      </c>
      <c r="J147" s="106">
        <f t="shared" si="13"/>
        <v>0</v>
      </c>
      <c r="K147" s="66">
        <f t="shared" si="13"/>
        <v>0</v>
      </c>
      <c r="L147" s="65">
        <f t="shared" si="13"/>
        <v>0</v>
      </c>
      <c r="M147"/>
    </row>
    <row r="148" spans="1:13" ht="25.5" hidden="1" customHeight="1">
      <c r="A148" s="80">
        <v>2</v>
      </c>
      <c r="B148" s="76">
        <v>7</v>
      </c>
      <c r="C148" s="80">
        <v>2</v>
      </c>
      <c r="D148" s="76">
        <v>1</v>
      </c>
      <c r="E148" s="77">
        <v>1</v>
      </c>
      <c r="F148" s="79"/>
      <c r="G148" s="78" t="s">
        <v>102</v>
      </c>
      <c r="H148" s="10">
        <v>115</v>
      </c>
      <c r="I148" s="66">
        <f>SUM(I149:I150)</f>
        <v>0</v>
      </c>
      <c r="J148" s="106">
        <f>SUM(J149:J150)</f>
        <v>0</v>
      </c>
      <c r="K148" s="66">
        <f>SUM(K149:K150)</f>
        <v>0</v>
      </c>
      <c r="L148" s="65">
        <f>SUM(L149:L150)</f>
        <v>0</v>
      </c>
      <c r="M148"/>
    </row>
    <row r="149" spans="1:13" ht="23.25" hidden="1" customHeight="1">
      <c r="A149" s="80">
        <v>2</v>
      </c>
      <c r="B149" s="76">
        <v>7</v>
      </c>
      <c r="C149" s="80">
        <v>2</v>
      </c>
      <c r="D149" s="76">
        <v>1</v>
      </c>
      <c r="E149" s="77">
        <v>1</v>
      </c>
      <c r="F149" s="79">
        <v>1</v>
      </c>
      <c r="G149" s="78" t="s">
        <v>103</v>
      </c>
      <c r="H149" s="10">
        <v>116</v>
      </c>
      <c r="I149" s="82">
        <v>0</v>
      </c>
      <c r="J149" s="82">
        <v>0</v>
      </c>
      <c r="K149" s="82">
        <v>0</v>
      </c>
      <c r="L149" s="82">
        <v>0</v>
      </c>
      <c r="M149"/>
    </row>
    <row r="150" spans="1:13" ht="26.25" hidden="1" customHeight="1">
      <c r="A150" s="80">
        <v>2</v>
      </c>
      <c r="B150" s="76">
        <v>7</v>
      </c>
      <c r="C150" s="80">
        <v>2</v>
      </c>
      <c r="D150" s="76">
        <v>1</v>
      </c>
      <c r="E150" s="77">
        <v>1</v>
      </c>
      <c r="F150" s="79">
        <v>2</v>
      </c>
      <c r="G150" s="78" t="s">
        <v>104</v>
      </c>
      <c r="H150" s="10">
        <v>117</v>
      </c>
      <c r="I150" s="82">
        <v>0</v>
      </c>
      <c r="J150" s="82">
        <v>0</v>
      </c>
      <c r="K150" s="82">
        <v>0</v>
      </c>
      <c r="L150" s="82">
        <v>0</v>
      </c>
      <c r="M150"/>
    </row>
    <row r="151" spans="1:13" ht="27.75" hidden="1" customHeight="1">
      <c r="A151" s="80">
        <v>2</v>
      </c>
      <c r="B151" s="76">
        <v>7</v>
      </c>
      <c r="C151" s="80">
        <v>2</v>
      </c>
      <c r="D151" s="76">
        <v>2</v>
      </c>
      <c r="E151" s="77"/>
      <c r="F151" s="79"/>
      <c r="G151" s="78" t="s">
        <v>105</v>
      </c>
      <c r="H151" s="10">
        <v>118</v>
      </c>
      <c r="I151" s="66">
        <f>I152</f>
        <v>0</v>
      </c>
      <c r="J151" s="66">
        <f>J152</f>
        <v>0</v>
      </c>
      <c r="K151" s="66">
        <f>K152</f>
        <v>0</v>
      </c>
      <c r="L151" s="66">
        <f>L152</f>
        <v>0</v>
      </c>
      <c r="M151"/>
    </row>
    <row r="152" spans="1:13" ht="24.75" hidden="1" customHeight="1">
      <c r="A152" s="80">
        <v>2</v>
      </c>
      <c r="B152" s="76">
        <v>7</v>
      </c>
      <c r="C152" s="80">
        <v>2</v>
      </c>
      <c r="D152" s="76">
        <v>2</v>
      </c>
      <c r="E152" s="77">
        <v>1</v>
      </c>
      <c r="F152" s="79"/>
      <c r="G152" s="78" t="s">
        <v>105</v>
      </c>
      <c r="H152" s="10">
        <v>119</v>
      </c>
      <c r="I152" s="66">
        <f>SUM(I153)</f>
        <v>0</v>
      </c>
      <c r="J152" s="66">
        <f>SUM(J153)</f>
        <v>0</v>
      </c>
      <c r="K152" s="66">
        <f>SUM(K153)</f>
        <v>0</v>
      </c>
      <c r="L152" s="66">
        <f>SUM(L153)</f>
        <v>0</v>
      </c>
      <c r="M152"/>
    </row>
    <row r="153" spans="1:13" ht="27" hidden="1" customHeight="1">
      <c r="A153" s="80">
        <v>2</v>
      </c>
      <c r="B153" s="76">
        <v>7</v>
      </c>
      <c r="C153" s="80">
        <v>2</v>
      </c>
      <c r="D153" s="76">
        <v>2</v>
      </c>
      <c r="E153" s="77">
        <v>1</v>
      </c>
      <c r="F153" s="79">
        <v>1</v>
      </c>
      <c r="G153" s="78" t="s">
        <v>105</v>
      </c>
      <c r="H153" s="10">
        <v>120</v>
      </c>
      <c r="I153" s="82">
        <v>0</v>
      </c>
      <c r="J153" s="82">
        <v>0</v>
      </c>
      <c r="K153" s="82">
        <v>0</v>
      </c>
      <c r="L153" s="82">
        <v>0</v>
      </c>
      <c r="M153"/>
    </row>
    <row r="154" spans="1:13" hidden="1">
      <c r="A154" s="80">
        <v>2</v>
      </c>
      <c r="B154" s="76">
        <v>7</v>
      </c>
      <c r="C154" s="80">
        <v>3</v>
      </c>
      <c r="D154" s="76"/>
      <c r="E154" s="77"/>
      <c r="F154" s="79"/>
      <c r="G154" s="78" t="s">
        <v>106</v>
      </c>
      <c r="H154" s="10">
        <v>121</v>
      </c>
      <c r="I154" s="66">
        <f t="shared" ref="I154:L155" si="14">I155</f>
        <v>0</v>
      </c>
      <c r="J154" s="106">
        <f t="shared" si="14"/>
        <v>0</v>
      </c>
      <c r="K154" s="66">
        <f t="shared" si="14"/>
        <v>0</v>
      </c>
      <c r="L154" s="65">
        <f t="shared" si="14"/>
        <v>0</v>
      </c>
    </row>
    <row r="155" spans="1:13" hidden="1">
      <c r="A155" s="88">
        <v>2</v>
      </c>
      <c r="B155" s="97">
        <v>7</v>
      </c>
      <c r="C155" s="123">
        <v>3</v>
      </c>
      <c r="D155" s="97">
        <v>1</v>
      </c>
      <c r="E155" s="98"/>
      <c r="F155" s="99"/>
      <c r="G155" s="100" t="s">
        <v>106</v>
      </c>
      <c r="H155" s="10">
        <v>122</v>
      </c>
      <c r="I155" s="94">
        <f t="shared" si="14"/>
        <v>0</v>
      </c>
      <c r="J155" s="120">
        <f t="shared" si="14"/>
        <v>0</v>
      </c>
      <c r="K155" s="94">
        <f t="shared" si="14"/>
        <v>0</v>
      </c>
      <c r="L155" s="93">
        <f t="shared" si="14"/>
        <v>0</v>
      </c>
    </row>
    <row r="156" spans="1:13" hidden="1">
      <c r="A156" s="80">
        <v>2</v>
      </c>
      <c r="B156" s="76">
        <v>7</v>
      </c>
      <c r="C156" s="80">
        <v>3</v>
      </c>
      <c r="D156" s="76">
        <v>1</v>
      </c>
      <c r="E156" s="77">
        <v>1</v>
      </c>
      <c r="F156" s="79"/>
      <c r="G156" s="78" t="s">
        <v>106</v>
      </c>
      <c r="H156" s="10">
        <v>123</v>
      </c>
      <c r="I156" s="66">
        <f>SUM(I157:I158)</f>
        <v>0</v>
      </c>
      <c r="J156" s="106">
        <f>SUM(J157:J158)</f>
        <v>0</v>
      </c>
      <c r="K156" s="66">
        <f>SUM(K157:K158)</f>
        <v>0</v>
      </c>
      <c r="L156" s="65">
        <f>SUM(L157:L158)</f>
        <v>0</v>
      </c>
    </row>
    <row r="157" spans="1:13" hidden="1">
      <c r="A157" s="96">
        <v>2</v>
      </c>
      <c r="B157" s="71">
        <v>7</v>
      </c>
      <c r="C157" s="96">
        <v>3</v>
      </c>
      <c r="D157" s="71">
        <v>1</v>
      </c>
      <c r="E157" s="69">
        <v>1</v>
      </c>
      <c r="F157" s="72">
        <v>1</v>
      </c>
      <c r="G157" s="70" t="s">
        <v>107</v>
      </c>
      <c r="H157" s="10">
        <v>124</v>
      </c>
      <c r="I157" s="122">
        <v>0</v>
      </c>
      <c r="J157" s="122">
        <v>0</v>
      </c>
      <c r="K157" s="122">
        <v>0</v>
      </c>
      <c r="L157" s="122">
        <v>0</v>
      </c>
    </row>
    <row r="158" spans="1:13" ht="25.5" hidden="1" customHeight="1">
      <c r="A158" s="80">
        <v>2</v>
      </c>
      <c r="B158" s="76">
        <v>7</v>
      </c>
      <c r="C158" s="80">
        <v>3</v>
      </c>
      <c r="D158" s="76">
        <v>1</v>
      </c>
      <c r="E158" s="77">
        <v>1</v>
      </c>
      <c r="F158" s="79">
        <v>2</v>
      </c>
      <c r="G158" s="78" t="s">
        <v>108</v>
      </c>
      <c r="H158" s="10">
        <v>125</v>
      </c>
      <c r="I158" s="82">
        <v>0</v>
      </c>
      <c r="J158" s="83">
        <v>0</v>
      </c>
      <c r="K158" s="83">
        <v>0</v>
      </c>
      <c r="L158" s="83">
        <v>0</v>
      </c>
      <c r="M158"/>
    </row>
    <row r="159" spans="1:13" ht="24" hidden="1" customHeight="1">
      <c r="A159" s="110">
        <v>2</v>
      </c>
      <c r="B159" s="110">
        <v>8</v>
      </c>
      <c r="C159" s="61"/>
      <c r="D159" s="85"/>
      <c r="E159" s="68"/>
      <c r="F159" s="124"/>
      <c r="G159" s="73" t="s">
        <v>109</v>
      </c>
      <c r="H159" s="10">
        <v>126</v>
      </c>
      <c r="I159" s="87">
        <f>I160</f>
        <v>0</v>
      </c>
      <c r="J159" s="108">
        <f>J160</f>
        <v>0</v>
      </c>
      <c r="K159" s="87">
        <f>K160</f>
        <v>0</v>
      </c>
      <c r="L159" s="86">
        <f>L160</f>
        <v>0</v>
      </c>
      <c r="M159"/>
    </row>
    <row r="160" spans="1:13" ht="21.75" hidden="1" customHeight="1">
      <c r="A160" s="88">
        <v>2</v>
      </c>
      <c r="B160" s="88">
        <v>8</v>
      </c>
      <c r="C160" s="88">
        <v>1</v>
      </c>
      <c r="D160" s="89"/>
      <c r="E160" s="90"/>
      <c r="F160" s="92"/>
      <c r="G160" s="70" t="s">
        <v>109</v>
      </c>
      <c r="H160" s="10">
        <v>127</v>
      </c>
      <c r="I160" s="87">
        <f>I161+I166</f>
        <v>0</v>
      </c>
      <c r="J160" s="108">
        <f>J161+J166</f>
        <v>0</v>
      </c>
      <c r="K160" s="87">
        <f>K161+K166</f>
        <v>0</v>
      </c>
      <c r="L160" s="86">
        <f>L161+L166</f>
        <v>0</v>
      </c>
      <c r="M160"/>
    </row>
    <row r="161" spans="1:13" ht="27" hidden="1" customHeight="1">
      <c r="A161" s="80">
        <v>2</v>
      </c>
      <c r="B161" s="76">
        <v>8</v>
      </c>
      <c r="C161" s="78">
        <v>1</v>
      </c>
      <c r="D161" s="76">
        <v>1</v>
      </c>
      <c r="E161" s="77"/>
      <c r="F161" s="79"/>
      <c r="G161" s="78" t="s">
        <v>110</v>
      </c>
      <c r="H161" s="10">
        <v>128</v>
      </c>
      <c r="I161" s="66">
        <f>I162</f>
        <v>0</v>
      </c>
      <c r="J161" s="106">
        <f>J162</f>
        <v>0</v>
      </c>
      <c r="K161" s="66">
        <f>K162</f>
        <v>0</v>
      </c>
      <c r="L161" s="65">
        <f>L162</f>
        <v>0</v>
      </c>
      <c r="M161"/>
    </row>
    <row r="162" spans="1:13" ht="23.25" hidden="1" customHeight="1">
      <c r="A162" s="80">
        <v>2</v>
      </c>
      <c r="B162" s="76">
        <v>8</v>
      </c>
      <c r="C162" s="70">
        <v>1</v>
      </c>
      <c r="D162" s="71">
        <v>1</v>
      </c>
      <c r="E162" s="69">
        <v>1</v>
      </c>
      <c r="F162" s="72"/>
      <c r="G162" s="78" t="s">
        <v>110</v>
      </c>
      <c r="H162" s="10">
        <v>129</v>
      </c>
      <c r="I162" s="87">
        <f>SUM(I163:I165)</f>
        <v>0</v>
      </c>
      <c r="J162" s="87">
        <f>SUM(J163:J165)</f>
        <v>0</v>
      </c>
      <c r="K162" s="87">
        <f>SUM(K163:K165)</f>
        <v>0</v>
      </c>
      <c r="L162" s="87">
        <f>SUM(L163:L165)</f>
        <v>0</v>
      </c>
      <c r="M162"/>
    </row>
    <row r="163" spans="1:13" ht="23.25" hidden="1" customHeight="1">
      <c r="A163" s="76">
        <v>2</v>
      </c>
      <c r="B163" s="71">
        <v>8</v>
      </c>
      <c r="C163" s="78">
        <v>1</v>
      </c>
      <c r="D163" s="76">
        <v>1</v>
      </c>
      <c r="E163" s="77">
        <v>1</v>
      </c>
      <c r="F163" s="79">
        <v>1</v>
      </c>
      <c r="G163" s="78" t="s">
        <v>111</v>
      </c>
      <c r="H163" s="10">
        <v>130</v>
      </c>
      <c r="I163" s="82">
        <v>0</v>
      </c>
      <c r="J163" s="82">
        <v>0</v>
      </c>
      <c r="K163" s="82">
        <v>0</v>
      </c>
      <c r="L163" s="82">
        <v>0</v>
      </c>
      <c r="M163"/>
    </row>
    <row r="164" spans="1:13" ht="27" hidden="1" customHeight="1">
      <c r="A164" s="88">
        <v>2</v>
      </c>
      <c r="B164" s="97">
        <v>8</v>
      </c>
      <c r="C164" s="100">
        <v>1</v>
      </c>
      <c r="D164" s="97">
        <v>1</v>
      </c>
      <c r="E164" s="98">
        <v>1</v>
      </c>
      <c r="F164" s="99">
        <v>2</v>
      </c>
      <c r="G164" s="100" t="s">
        <v>112</v>
      </c>
      <c r="H164" s="10">
        <v>131</v>
      </c>
      <c r="I164" s="125">
        <v>0</v>
      </c>
      <c r="J164" s="125">
        <v>0</v>
      </c>
      <c r="K164" s="125">
        <v>0</v>
      </c>
      <c r="L164" s="125">
        <v>0</v>
      </c>
      <c r="M164"/>
    </row>
    <row r="165" spans="1:13" hidden="1">
      <c r="A165" s="88">
        <v>2</v>
      </c>
      <c r="B165" s="97">
        <v>8</v>
      </c>
      <c r="C165" s="100">
        <v>1</v>
      </c>
      <c r="D165" s="97">
        <v>1</v>
      </c>
      <c r="E165" s="98">
        <v>1</v>
      </c>
      <c r="F165" s="99">
        <v>3</v>
      </c>
      <c r="G165" s="100" t="s">
        <v>113</v>
      </c>
      <c r="H165" s="10">
        <v>132</v>
      </c>
      <c r="I165" s="125">
        <v>0</v>
      </c>
      <c r="J165" s="126">
        <v>0</v>
      </c>
      <c r="K165" s="125">
        <v>0</v>
      </c>
      <c r="L165" s="101">
        <v>0</v>
      </c>
    </row>
    <row r="166" spans="1:13" ht="23.25" hidden="1" customHeight="1">
      <c r="A166" s="80">
        <v>2</v>
      </c>
      <c r="B166" s="76">
        <v>8</v>
      </c>
      <c r="C166" s="78">
        <v>1</v>
      </c>
      <c r="D166" s="76">
        <v>2</v>
      </c>
      <c r="E166" s="77"/>
      <c r="F166" s="79"/>
      <c r="G166" s="78" t="s">
        <v>114</v>
      </c>
      <c r="H166" s="10">
        <v>133</v>
      </c>
      <c r="I166" s="66">
        <f t="shared" ref="I166:L167" si="15">I167</f>
        <v>0</v>
      </c>
      <c r="J166" s="106">
        <f t="shared" si="15"/>
        <v>0</v>
      </c>
      <c r="K166" s="66">
        <f t="shared" si="15"/>
        <v>0</v>
      </c>
      <c r="L166" s="65">
        <f t="shared" si="15"/>
        <v>0</v>
      </c>
      <c r="M166"/>
    </row>
    <row r="167" spans="1:13" hidden="1">
      <c r="A167" s="80">
        <v>2</v>
      </c>
      <c r="B167" s="76">
        <v>8</v>
      </c>
      <c r="C167" s="78">
        <v>1</v>
      </c>
      <c r="D167" s="76">
        <v>2</v>
      </c>
      <c r="E167" s="77">
        <v>1</v>
      </c>
      <c r="F167" s="79"/>
      <c r="G167" s="78" t="s">
        <v>114</v>
      </c>
      <c r="H167" s="10">
        <v>134</v>
      </c>
      <c r="I167" s="66">
        <f t="shared" si="15"/>
        <v>0</v>
      </c>
      <c r="J167" s="106">
        <f t="shared" si="15"/>
        <v>0</v>
      </c>
      <c r="K167" s="66">
        <f t="shared" si="15"/>
        <v>0</v>
      </c>
      <c r="L167" s="65">
        <f t="shared" si="15"/>
        <v>0</v>
      </c>
    </row>
    <row r="168" spans="1:13" hidden="1">
      <c r="A168" s="88">
        <v>2</v>
      </c>
      <c r="B168" s="89">
        <v>8</v>
      </c>
      <c r="C168" s="91">
        <v>1</v>
      </c>
      <c r="D168" s="89">
        <v>2</v>
      </c>
      <c r="E168" s="90">
        <v>1</v>
      </c>
      <c r="F168" s="92">
        <v>1</v>
      </c>
      <c r="G168" s="78" t="s">
        <v>114</v>
      </c>
      <c r="H168" s="10">
        <v>135</v>
      </c>
      <c r="I168" s="127">
        <v>0</v>
      </c>
      <c r="J168" s="83">
        <v>0</v>
      </c>
      <c r="K168" s="83">
        <v>0</v>
      </c>
      <c r="L168" s="83">
        <v>0</v>
      </c>
    </row>
    <row r="169" spans="1:13" ht="93" hidden="1" customHeight="1">
      <c r="A169" s="110">
        <v>2</v>
      </c>
      <c r="B169" s="61">
        <v>9</v>
      </c>
      <c r="C169" s="63"/>
      <c r="D169" s="61"/>
      <c r="E169" s="62"/>
      <c r="F169" s="64"/>
      <c r="G169" s="63" t="s">
        <v>115</v>
      </c>
      <c r="H169" s="10">
        <v>136</v>
      </c>
      <c r="I169" s="66">
        <f>I170+I174</f>
        <v>0</v>
      </c>
      <c r="J169" s="106">
        <f>J170+J174</f>
        <v>0</v>
      </c>
      <c r="K169" s="66">
        <f>K170+K174</f>
        <v>0</v>
      </c>
      <c r="L169" s="65">
        <f>L170+L174</f>
        <v>0</v>
      </c>
      <c r="M169"/>
    </row>
    <row r="170" spans="1:13" s="91" customFormat="1" ht="39" hidden="1" customHeight="1">
      <c r="A170" s="80">
        <v>2</v>
      </c>
      <c r="B170" s="76">
        <v>9</v>
      </c>
      <c r="C170" s="78">
        <v>1</v>
      </c>
      <c r="D170" s="76"/>
      <c r="E170" s="77"/>
      <c r="F170" s="79"/>
      <c r="G170" s="78" t="s">
        <v>116</v>
      </c>
      <c r="H170" s="10">
        <v>137</v>
      </c>
      <c r="I170" s="66">
        <f t="shared" ref="I170:L172" si="16">I171</f>
        <v>0</v>
      </c>
      <c r="J170" s="106">
        <f t="shared" si="16"/>
        <v>0</v>
      </c>
      <c r="K170" s="66">
        <f t="shared" si="16"/>
        <v>0</v>
      </c>
      <c r="L170" s="65">
        <f t="shared" si="16"/>
        <v>0</v>
      </c>
    </row>
    <row r="171" spans="1:13" ht="42.75" hidden="1" customHeight="1">
      <c r="A171" s="96">
        <v>2</v>
      </c>
      <c r="B171" s="71">
        <v>9</v>
      </c>
      <c r="C171" s="70">
        <v>1</v>
      </c>
      <c r="D171" s="71">
        <v>1</v>
      </c>
      <c r="E171" s="69"/>
      <c r="F171" s="72"/>
      <c r="G171" s="78" t="s">
        <v>116</v>
      </c>
      <c r="H171" s="10">
        <v>138</v>
      </c>
      <c r="I171" s="87">
        <f t="shared" si="16"/>
        <v>0</v>
      </c>
      <c r="J171" s="108">
        <f t="shared" si="16"/>
        <v>0</v>
      </c>
      <c r="K171" s="87">
        <f t="shared" si="16"/>
        <v>0</v>
      </c>
      <c r="L171" s="86">
        <f t="shared" si="16"/>
        <v>0</v>
      </c>
      <c r="M171"/>
    </row>
    <row r="172" spans="1:13" ht="38.25" hidden="1" customHeight="1">
      <c r="A172" s="80">
        <v>2</v>
      </c>
      <c r="B172" s="76">
        <v>9</v>
      </c>
      <c r="C172" s="80">
        <v>1</v>
      </c>
      <c r="D172" s="76">
        <v>1</v>
      </c>
      <c r="E172" s="77">
        <v>1</v>
      </c>
      <c r="F172" s="79"/>
      <c r="G172" s="78" t="s">
        <v>116</v>
      </c>
      <c r="H172" s="10">
        <v>139</v>
      </c>
      <c r="I172" s="66">
        <f t="shared" si="16"/>
        <v>0</v>
      </c>
      <c r="J172" s="106">
        <f t="shared" si="16"/>
        <v>0</v>
      </c>
      <c r="K172" s="66">
        <f t="shared" si="16"/>
        <v>0</v>
      </c>
      <c r="L172" s="65">
        <f t="shared" si="16"/>
        <v>0</v>
      </c>
      <c r="M172"/>
    </row>
    <row r="173" spans="1:13" ht="38.25" hidden="1" customHeight="1">
      <c r="A173" s="96">
        <v>2</v>
      </c>
      <c r="B173" s="71">
        <v>9</v>
      </c>
      <c r="C173" s="71">
        <v>1</v>
      </c>
      <c r="D173" s="71">
        <v>1</v>
      </c>
      <c r="E173" s="69">
        <v>1</v>
      </c>
      <c r="F173" s="72">
        <v>1</v>
      </c>
      <c r="G173" s="78" t="s">
        <v>116</v>
      </c>
      <c r="H173" s="10">
        <v>140</v>
      </c>
      <c r="I173" s="122">
        <v>0</v>
      </c>
      <c r="J173" s="122">
        <v>0</v>
      </c>
      <c r="K173" s="122">
        <v>0</v>
      </c>
      <c r="L173" s="122">
        <v>0</v>
      </c>
      <c r="M173"/>
    </row>
    <row r="174" spans="1:13" ht="90.75" hidden="1" customHeight="1">
      <c r="A174" s="80">
        <v>2</v>
      </c>
      <c r="B174" s="76">
        <v>9</v>
      </c>
      <c r="C174" s="76">
        <v>2</v>
      </c>
      <c r="D174" s="76"/>
      <c r="E174" s="77"/>
      <c r="F174" s="79"/>
      <c r="G174" s="78" t="s">
        <v>115</v>
      </c>
      <c r="H174" s="10">
        <v>141</v>
      </c>
      <c r="I174" s="66">
        <f>SUM(I175+I180)</f>
        <v>0</v>
      </c>
      <c r="J174" s="66">
        <f>SUM(J175+J180)</f>
        <v>0</v>
      </c>
      <c r="K174" s="66">
        <f>SUM(K175+K180)</f>
        <v>0</v>
      </c>
      <c r="L174" s="66">
        <f>SUM(L175+L180)</f>
        <v>0</v>
      </c>
      <c r="M174"/>
    </row>
    <row r="175" spans="1:13" ht="91.5" hidden="1" customHeight="1">
      <c r="A175" s="80">
        <v>2</v>
      </c>
      <c r="B175" s="76">
        <v>9</v>
      </c>
      <c r="C175" s="76">
        <v>2</v>
      </c>
      <c r="D175" s="71">
        <v>1</v>
      </c>
      <c r="E175" s="69"/>
      <c r="F175" s="72"/>
      <c r="G175" s="78" t="s">
        <v>117</v>
      </c>
      <c r="H175" s="10">
        <v>142</v>
      </c>
      <c r="I175" s="87">
        <f>I176</f>
        <v>0</v>
      </c>
      <c r="J175" s="108">
        <f>J176</f>
        <v>0</v>
      </c>
      <c r="K175" s="87">
        <f>K176</f>
        <v>0</v>
      </c>
      <c r="L175" s="86">
        <f>L176</f>
        <v>0</v>
      </c>
      <c r="M175"/>
    </row>
    <row r="176" spans="1:13" ht="93" hidden="1" customHeight="1">
      <c r="A176" s="96">
        <v>2</v>
      </c>
      <c r="B176" s="71">
        <v>9</v>
      </c>
      <c r="C176" s="71">
        <v>2</v>
      </c>
      <c r="D176" s="76">
        <v>1</v>
      </c>
      <c r="E176" s="77">
        <v>1</v>
      </c>
      <c r="F176" s="79"/>
      <c r="G176" s="78" t="s">
        <v>117</v>
      </c>
      <c r="H176" s="10">
        <v>143</v>
      </c>
      <c r="I176" s="66">
        <f>SUM(I177:I179)</f>
        <v>0</v>
      </c>
      <c r="J176" s="106">
        <f>SUM(J177:J179)</f>
        <v>0</v>
      </c>
      <c r="K176" s="66">
        <f>SUM(K177:K179)</f>
        <v>0</v>
      </c>
      <c r="L176" s="65">
        <f>SUM(L177:L179)</f>
        <v>0</v>
      </c>
      <c r="M176"/>
    </row>
    <row r="177" spans="1:13" ht="105" hidden="1" customHeight="1">
      <c r="A177" s="88">
        <v>2</v>
      </c>
      <c r="B177" s="97">
        <v>9</v>
      </c>
      <c r="C177" s="97">
        <v>2</v>
      </c>
      <c r="D177" s="97">
        <v>1</v>
      </c>
      <c r="E177" s="98">
        <v>1</v>
      </c>
      <c r="F177" s="99">
        <v>1</v>
      </c>
      <c r="G177" s="78" t="s">
        <v>118</v>
      </c>
      <c r="H177" s="10">
        <v>144</v>
      </c>
      <c r="I177" s="125">
        <v>0</v>
      </c>
      <c r="J177" s="81">
        <v>0</v>
      </c>
      <c r="K177" s="81">
        <v>0</v>
      </c>
      <c r="L177" s="81">
        <v>0</v>
      </c>
      <c r="M177"/>
    </row>
    <row r="178" spans="1:13" ht="107.25" hidden="1" customHeight="1">
      <c r="A178" s="80">
        <v>2</v>
      </c>
      <c r="B178" s="76">
        <v>9</v>
      </c>
      <c r="C178" s="76">
        <v>2</v>
      </c>
      <c r="D178" s="76">
        <v>1</v>
      </c>
      <c r="E178" s="77">
        <v>1</v>
      </c>
      <c r="F178" s="79">
        <v>2</v>
      </c>
      <c r="G178" s="78" t="s">
        <v>119</v>
      </c>
      <c r="H178" s="10">
        <v>145</v>
      </c>
      <c r="I178" s="82">
        <v>0</v>
      </c>
      <c r="J178" s="128">
        <v>0</v>
      </c>
      <c r="K178" s="128">
        <v>0</v>
      </c>
      <c r="L178" s="128">
        <v>0</v>
      </c>
      <c r="M178"/>
    </row>
    <row r="179" spans="1:13" ht="104.25" hidden="1" customHeight="1">
      <c r="A179" s="80">
        <v>2</v>
      </c>
      <c r="B179" s="76">
        <v>9</v>
      </c>
      <c r="C179" s="76">
        <v>2</v>
      </c>
      <c r="D179" s="76">
        <v>1</v>
      </c>
      <c r="E179" s="77">
        <v>1</v>
      </c>
      <c r="F179" s="79">
        <v>3</v>
      </c>
      <c r="G179" s="78" t="s">
        <v>120</v>
      </c>
      <c r="H179" s="10">
        <v>146</v>
      </c>
      <c r="I179" s="82">
        <v>0</v>
      </c>
      <c r="J179" s="82">
        <v>0</v>
      </c>
      <c r="K179" s="82">
        <v>0</v>
      </c>
      <c r="L179" s="82">
        <v>0</v>
      </c>
      <c r="M179"/>
    </row>
    <row r="180" spans="1:13" ht="92.25" hidden="1" customHeight="1">
      <c r="A180" s="129">
        <v>2</v>
      </c>
      <c r="B180" s="129">
        <v>9</v>
      </c>
      <c r="C180" s="129">
        <v>2</v>
      </c>
      <c r="D180" s="129">
        <v>2</v>
      </c>
      <c r="E180" s="129"/>
      <c r="F180" s="129"/>
      <c r="G180" s="78" t="s">
        <v>121</v>
      </c>
      <c r="H180" s="10">
        <v>147</v>
      </c>
      <c r="I180" s="66">
        <f>I181</f>
        <v>0</v>
      </c>
      <c r="J180" s="106">
        <f>J181</f>
        <v>0</v>
      </c>
      <c r="K180" s="66">
        <f>K181</f>
        <v>0</v>
      </c>
      <c r="L180" s="65">
        <f>L181</f>
        <v>0</v>
      </c>
      <c r="M180"/>
    </row>
    <row r="181" spans="1:13" ht="91.5" hidden="1" customHeight="1">
      <c r="A181" s="80">
        <v>2</v>
      </c>
      <c r="B181" s="76">
        <v>9</v>
      </c>
      <c r="C181" s="76">
        <v>2</v>
      </c>
      <c r="D181" s="76">
        <v>2</v>
      </c>
      <c r="E181" s="77">
        <v>1</v>
      </c>
      <c r="F181" s="79"/>
      <c r="G181" s="78" t="s">
        <v>121</v>
      </c>
      <c r="H181" s="10">
        <v>148</v>
      </c>
      <c r="I181" s="87">
        <f>SUM(I182:I184)</f>
        <v>0</v>
      </c>
      <c r="J181" s="87">
        <f>SUM(J182:J184)</f>
        <v>0</v>
      </c>
      <c r="K181" s="87">
        <f>SUM(K182:K184)</f>
        <v>0</v>
      </c>
      <c r="L181" s="87">
        <f>SUM(L182:L184)</f>
        <v>0</v>
      </c>
      <c r="M181"/>
    </row>
    <row r="182" spans="1:13" ht="105" hidden="1" customHeight="1">
      <c r="A182" s="80">
        <v>2</v>
      </c>
      <c r="B182" s="76">
        <v>9</v>
      </c>
      <c r="C182" s="76">
        <v>2</v>
      </c>
      <c r="D182" s="76">
        <v>2</v>
      </c>
      <c r="E182" s="76">
        <v>1</v>
      </c>
      <c r="F182" s="79">
        <v>1</v>
      </c>
      <c r="G182" s="78" t="s">
        <v>122</v>
      </c>
      <c r="H182" s="10">
        <v>149</v>
      </c>
      <c r="I182" s="82">
        <v>0</v>
      </c>
      <c r="J182" s="81">
        <v>0</v>
      </c>
      <c r="K182" s="81">
        <v>0</v>
      </c>
      <c r="L182" s="81">
        <v>0</v>
      </c>
      <c r="M182"/>
    </row>
    <row r="183" spans="1:13" ht="105" hidden="1" customHeight="1">
      <c r="A183" s="89">
        <v>2</v>
      </c>
      <c r="B183" s="91">
        <v>9</v>
      </c>
      <c r="C183" s="89">
        <v>2</v>
      </c>
      <c r="D183" s="90">
        <v>2</v>
      </c>
      <c r="E183" s="90">
        <v>1</v>
      </c>
      <c r="F183" s="92">
        <v>2</v>
      </c>
      <c r="G183" s="78" t="s">
        <v>123</v>
      </c>
      <c r="H183" s="10">
        <v>150</v>
      </c>
      <c r="I183" s="81">
        <v>0</v>
      </c>
      <c r="J183" s="83">
        <v>0</v>
      </c>
      <c r="K183" s="83">
        <v>0</v>
      </c>
      <c r="L183" s="83">
        <v>0</v>
      </c>
      <c r="M183"/>
    </row>
    <row r="184" spans="1:13" ht="104.25" hidden="1" customHeight="1">
      <c r="A184" s="76">
        <v>2</v>
      </c>
      <c r="B184" s="100">
        <v>9</v>
      </c>
      <c r="C184" s="97">
        <v>2</v>
      </c>
      <c r="D184" s="98">
        <v>2</v>
      </c>
      <c r="E184" s="98">
        <v>1</v>
      </c>
      <c r="F184" s="99">
        <v>3</v>
      </c>
      <c r="G184" s="78" t="s">
        <v>124</v>
      </c>
      <c r="H184" s="10">
        <v>151</v>
      </c>
      <c r="I184" s="128">
        <v>0</v>
      </c>
      <c r="J184" s="128">
        <v>0</v>
      </c>
      <c r="K184" s="128">
        <v>0</v>
      </c>
      <c r="L184" s="128">
        <v>0</v>
      </c>
      <c r="M184"/>
    </row>
    <row r="185" spans="1:13" ht="76.5" hidden="1" customHeight="1">
      <c r="A185" s="61">
        <v>3</v>
      </c>
      <c r="B185" s="63"/>
      <c r="C185" s="61"/>
      <c r="D185" s="62"/>
      <c r="E185" s="62"/>
      <c r="F185" s="64"/>
      <c r="G185" s="115" t="s">
        <v>125</v>
      </c>
      <c r="H185" s="10">
        <v>152</v>
      </c>
      <c r="I185" s="65">
        <f>SUM(I186+I239+I304)</f>
        <v>0</v>
      </c>
      <c r="J185" s="106">
        <f>SUM(J186+J239+J304)</f>
        <v>0</v>
      </c>
      <c r="K185" s="66">
        <f>SUM(K186+K239+K304)</f>
        <v>0</v>
      </c>
      <c r="L185" s="65">
        <f>SUM(L186+L239+L304)</f>
        <v>0</v>
      </c>
      <c r="M185"/>
    </row>
    <row r="186" spans="1:13" ht="34.5" hidden="1" customHeight="1">
      <c r="A186" s="110">
        <v>3</v>
      </c>
      <c r="B186" s="61">
        <v>1</v>
      </c>
      <c r="C186" s="85"/>
      <c r="D186" s="68"/>
      <c r="E186" s="68"/>
      <c r="F186" s="124"/>
      <c r="G186" s="105" t="s">
        <v>126</v>
      </c>
      <c r="H186" s="10">
        <v>153</v>
      </c>
      <c r="I186" s="65">
        <f>SUM(I187+I210+I217+I229+I233)</f>
        <v>0</v>
      </c>
      <c r="J186" s="86">
        <f>SUM(J187+J210+J217+J229+J233)</f>
        <v>0</v>
      </c>
      <c r="K186" s="86">
        <f>SUM(K187+K210+K217+K229+K233)</f>
        <v>0</v>
      </c>
      <c r="L186" s="86">
        <f>SUM(L187+L210+L217+L229+L233)</f>
        <v>0</v>
      </c>
      <c r="M186"/>
    </row>
    <row r="187" spans="1:13" ht="30.75" hidden="1" customHeight="1">
      <c r="A187" s="71">
        <v>3</v>
      </c>
      <c r="B187" s="70">
        <v>1</v>
      </c>
      <c r="C187" s="71">
        <v>1</v>
      </c>
      <c r="D187" s="69"/>
      <c r="E187" s="69"/>
      <c r="F187" s="130"/>
      <c r="G187" s="80" t="s">
        <v>127</v>
      </c>
      <c r="H187" s="10">
        <v>154</v>
      </c>
      <c r="I187" s="86">
        <f>SUM(I188+I191+I196+I202+I207)</f>
        <v>0</v>
      </c>
      <c r="J187" s="106">
        <f>SUM(J188+J191+J196+J202+J207)</f>
        <v>0</v>
      </c>
      <c r="K187" s="66">
        <f>SUM(K188+K191+K196+K202+K207)</f>
        <v>0</v>
      </c>
      <c r="L187" s="65">
        <f>SUM(L188+L191+L196+L202+L207)</f>
        <v>0</v>
      </c>
      <c r="M187"/>
    </row>
    <row r="188" spans="1:13" ht="33" hidden="1" customHeight="1">
      <c r="A188" s="76">
        <v>3</v>
      </c>
      <c r="B188" s="78">
        <v>1</v>
      </c>
      <c r="C188" s="76">
        <v>1</v>
      </c>
      <c r="D188" s="77">
        <v>1</v>
      </c>
      <c r="E188" s="77"/>
      <c r="F188" s="131"/>
      <c r="G188" s="80" t="s">
        <v>128</v>
      </c>
      <c r="H188" s="10">
        <v>155</v>
      </c>
      <c r="I188" s="65">
        <f t="shared" ref="I188:L189" si="17">I189</f>
        <v>0</v>
      </c>
      <c r="J188" s="108">
        <f t="shared" si="17"/>
        <v>0</v>
      </c>
      <c r="K188" s="87">
        <f t="shared" si="17"/>
        <v>0</v>
      </c>
      <c r="L188" s="86">
        <f t="shared" si="17"/>
        <v>0</v>
      </c>
      <c r="M188"/>
    </row>
    <row r="189" spans="1:13" ht="24" hidden="1" customHeight="1">
      <c r="A189" s="76">
        <v>3</v>
      </c>
      <c r="B189" s="78">
        <v>1</v>
      </c>
      <c r="C189" s="76">
        <v>1</v>
      </c>
      <c r="D189" s="77">
        <v>1</v>
      </c>
      <c r="E189" s="77">
        <v>1</v>
      </c>
      <c r="F189" s="111"/>
      <c r="G189" s="80" t="s">
        <v>128</v>
      </c>
      <c r="H189" s="10">
        <v>156</v>
      </c>
      <c r="I189" s="86">
        <f t="shared" si="17"/>
        <v>0</v>
      </c>
      <c r="J189" s="65">
        <f t="shared" si="17"/>
        <v>0</v>
      </c>
      <c r="K189" s="65">
        <f t="shared" si="17"/>
        <v>0</v>
      </c>
      <c r="L189" s="65">
        <f t="shared" si="17"/>
        <v>0</v>
      </c>
      <c r="M189"/>
    </row>
    <row r="190" spans="1:13" ht="31.5" hidden="1" customHeight="1">
      <c r="A190" s="76">
        <v>3</v>
      </c>
      <c r="B190" s="78">
        <v>1</v>
      </c>
      <c r="C190" s="76">
        <v>1</v>
      </c>
      <c r="D190" s="77">
        <v>1</v>
      </c>
      <c r="E190" s="77">
        <v>1</v>
      </c>
      <c r="F190" s="111">
        <v>1</v>
      </c>
      <c r="G190" s="80" t="s">
        <v>128</v>
      </c>
      <c r="H190" s="10">
        <v>157</v>
      </c>
      <c r="I190" s="83">
        <v>0</v>
      </c>
      <c r="J190" s="83">
        <v>0</v>
      </c>
      <c r="K190" s="83">
        <v>0</v>
      </c>
      <c r="L190" s="83">
        <v>0</v>
      </c>
      <c r="M190"/>
    </row>
    <row r="191" spans="1:13" ht="27.75" hidden="1" customHeight="1">
      <c r="A191" s="71">
        <v>3</v>
      </c>
      <c r="B191" s="69">
        <v>1</v>
      </c>
      <c r="C191" s="69">
        <v>1</v>
      </c>
      <c r="D191" s="69">
        <v>2</v>
      </c>
      <c r="E191" s="69"/>
      <c r="F191" s="72"/>
      <c r="G191" s="70" t="s">
        <v>129</v>
      </c>
      <c r="H191" s="10">
        <v>158</v>
      </c>
      <c r="I191" s="86">
        <f>I192</f>
        <v>0</v>
      </c>
      <c r="J191" s="108">
        <f>J192</f>
        <v>0</v>
      </c>
      <c r="K191" s="87">
        <f>K192</f>
        <v>0</v>
      </c>
      <c r="L191" s="86">
        <f>L192</f>
        <v>0</v>
      </c>
      <c r="M191"/>
    </row>
    <row r="192" spans="1:13" ht="27.75" hidden="1" customHeight="1">
      <c r="A192" s="76">
        <v>3</v>
      </c>
      <c r="B192" s="77">
        <v>1</v>
      </c>
      <c r="C192" s="77">
        <v>1</v>
      </c>
      <c r="D192" s="77">
        <v>2</v>
      </c>
      <c r="E192" s="77">
        <v>1</v>
      </c>
      <c r="F192" s="79"/>
      <c r="G192" s="70" t="s">
        <v>129</v>
      </c>
      <c r="H192" s="10">
        <v>159</v>
      </c>
      <c r="I192" s="65">
        <f>SUM(I193:I195)</f>
        <v>0</v>
      </c>
      <c r="J192" s="106">
        <f>SUM(J193:J195)</f>
        <v>0</v>
      </c>
      <c r="K192" s="66">
        <f>SUM(K193:K195)</f>
        <v>0</v>
      </c>
      <c r="L192" s="65">
        <f>SUM(L193:L195)</f>
        <v>0</v>
      </c>
      <c r="M192"/>
    </row>
    <row r="193" spans="1:13" ht="27" hidden="1" customHeight="1">
      <c r="A193" s="71">
        <v>3</v>
      </c>
      <c r="B193" s="69">
        <v>1</v>
      </c>
      <c r="C193" s="69">
        <v>1</v>
      </c>
      <c r="D193" s="69">
        <v>2</v>
      </c>
      <c r="E193" s="69">
        <v>1</v>
      </c>
      <c r="F193" s="72">
        <v>1</v>
      </c>
      <c r="G193" s="70" t="s">
        <v>130</v>
      </c>
      <c r="H193" s="10">
        <v>160</v>
      </c>
      <c r="I193" s="81">
        <v>0</v>
      </c>
      <c r="J193" s="81">
        <v>0</v>
      </c>
      <c r="K193" s="81">
        <v>0</v>
      </c>
      <c r="L193" s="128">
        <v>0</v>
      </c>
      <c r="M193"/>
    </row>
    <row r="194" spans="1:13" ht="27" hidden="1" customHeight="1">
      <c r="A194" s="76">
        <v>3</v>
      </c>
      <c r="B194" s="77">
        <v>1</v>
      </c>
      <c r="C194" s="77">
        <v>1</v>
      </c>
      <c r="D194" s="77">
        <v>2</v>
      </c>
      <c r="E194" s="77">
        <v>1</v>
      </c>
      <c r="F194" s="79">
        <v>2</v>
      </c>
      <c r="G194" s="78" t="s">
        <v>131</v>
      </c>
      <c r="H194" s="10">
        <v>161</v>
      </c>
      <c r="I194" s="83">
        <v>0</v>
      </c>
      <c r="J194" s="83">
        <v>0</v>
      </c>
      <c r="K194" s="83">
        <v>0</v>
      </c>
      <c r="L194" s="83">
        <v>0</v>
      </c>
      <c r="M194"/>
    </row>
    <row r="195" spans="1:13" ht="26.25" hidden="1" customHeight="1">
      <c r="A195" s="71">
        <v>3</v>
      </c>
      <c r="B195" s="69">
        <v>1</v>
      </c>
      <c r="C195" s="69">
        <v>1</v>
      </c>
      <c r="D195" s="69">
        <v>2</v>
      </c>
      <c r="E195" s="69">
        <v>1</v>
      </c>
      <c r="F195" s="72">
        <v>3</v>
      </c>
      <c r="G195" s="70" t="s">
        <v>132</v>
      </c>
      <c r="H195" s="10">
        <v>162</v>
      </c>
      <c r="I195" s="81">
        <v>0</v>
      </c>
      <c r="J195" s="81">
        <v>0</v>
      </c>
      <c r="K195" s="81">
        <v>0</v>
      </c>
      <c r="L195" s="128">
        <v>0</v>
      </c>
      <c r="M195"/>
    </row>
    <row r="196" spans="1:13" ht="27.75" hidden="1" customHeight="1">
      <c r="A196" s="76">
        <v>3</v>
      </c>
      <c r="B196" s="77">
        <v>1</v>
      </c>
      <c r="C196" s="77">
        <v>1</v>
      </c>
      <c r="D196" s="77">
        <v>3</v>
      </c>
      <c r="E196" s="77"/>
      <c r="F196" s="79"/>
      <c r="G196" s="78" t="s">
        <v>133</v>
      </c>
      <c r="H196" s="10">
        <v>163</v>
      </c>
      <c r="I196" s="65">
        <f>I197</f>
        <v>0</v>
      </c>
      <c r="J196" s="106">
        <f>J197</f>
        <v>0</v>
      </c>
      <c r="K196" s="66">
        <f>K197</f>
        <v>0</v>
      </c>
      <c r="L196" s="65">
        <f>L197</f>
        <v>0</v>
      </c>
      <c r="M196"/>
    </row>
    <row r="197" spans="1:13" ht="23.25" hidden="1" customHeight="1">
      <c r="A197" s="76">
        <v>3</v>
      </c>
      <c r="B197" s="77">
        <v>1</v>
      </c>
      <c r="C197" s="77">
        <v>1</v>
      </c>
      <c r="D197" s="77">
        <v>3</v>
      </c>
      <c r="E197" s="77">
        <v>1</v>
      </c>
      <c r="F197" s="79"/>
      <c r="G197" s="78" t="s">
        <v>133</v>
      </c>
      <c r="H197" s="10">
        <v>164</v>
      </c>
      <c r="I197" s="65">
        <f>SUM(I198:I201)</f>
        <v>0</v>
      </c>
      <c r="J197" s="65">
        <f>SUM(J198:J201)</f>
        <v>0</v>
      </c>
      <c r="K197" s="65">
        <f>SUM(K198:K201)</f>
        <v>0</v>
      </c>
      <c r="L197" s="65">
        <f>SUM(L198:L201)</f>
        <v>0</v>
      </c>
      <c r="M197"/>
    </row>
    <row r="198" spans="1:13" ht="23.25" hidden="1" customHeight="1">
      <c r="A198" s="76">
        <v>3</v>
      </c>
      <c r="B198" s="77">
        <v>1</v>
      </c>
      <c r="C198" s="77">
        <v>1</v>
      </c>
      <c r="D198" s="77">
        <v>3</v>
      </c>
      <c r="E198" s="77">
        <v>1</v>
      </c>
      <c r="F198" s="79">
        <v>1</v>
      </c>
      <c r="G198" s="78" t="s">
        <v>134</v>
      </c>
      <c r="H198" s="10">
        <v>165</v>
      </c>
      <c r="I198" s="83">
        <v>0</v>
      </c>
      <c r="J198" s="83">
        <v>0</v>
      </c>
      <c r="K198" s="83">
        <v>0</v>
      </c>
      <c r="L198" s="128">
        <v>0</v>
      </c>
      <c r="M198"/>
    </row>
    <row r="199" spans="1:13" ht="29.25" hidden="1" customHeight="1">
      <c r="A199" s="76">
        <v>3</v>
      </c>
      <c r="B199" s="77">
        <v>1</v>
      </c>
      <c r="C199" s="77">
        <v>1</v>
      </c>
      <c r="D199" s="77">
        <v>3</v>
      </c>
      <c r="E199" s="77">
        <v>1</v>
      </c>
      <c r="F199" s="79">
        <v>2</v>
      </c>
      <c r="G199" s="78" t="s">
        <v>135</v>
      </c>
      <c r="H199" s="10">
        <v>166</v>
      </c>
      <c r="I199" s="81">
        <v>0</v>
      </c>
      <c r="J199" s="83">
        <v>0</v>
      </c>
      <c r="K199" s="83">
        <v>0</v>
      </c>
      <c r="L199" s="83">
        <v>0</v>
      </c>
      <c r="M199"/>
    </row>
    <row r="200" spans="1:13" ht="27" hidden="1" customHeight="1">
      <c r="A200" s="76">
        <v>3</v>
      </c>
      <c r="B200" s="77">
        <v>1</v>
      </c>
      <c r="C200" s="77">
        <v>1</v>
      </c>
      <c r="D200" s="77">
        <v>3</v>
      </c>
      <c r="E200" s="77">
        <v>1</v>
      </c>
      <c r="F200" s="79">
        <v>3</v>
      </c>
      <c r="G200" s="80" t="s">
        <v>136</v>
      </c>
      <c r="H200" s="10">
        <v>167</v>
      </c>
      <c r="I200" s="81">
        <v>0</v>
      </c>
      <c r="J200" s="101">
        <v>0</v>
      </c>
      <c r="K200" s="101">
        <v>0</v>
      </c>
      <c r="L200" s="101">
        <v>0</v>
      </c>
      <c r="M200"/>
    </row>
    <row r="201" spans="1:13" ht="25.5" hidden="1" customHeight="1">
      <c r="A201" s="89">
        <v>3</v>
      </c>
      <c r="B201" s="90">
        <v>1</v>
      </c>
      <c r="C201" s="90">
        <v>1</v>
      </c>
      <c r="D201" s="90">
        <v>3</v>
      </c>
      <c r="E201" s="90">
        <v>1</v>
      </c>
      <c r="F201" s="92">
        <v>4</v>
      </c>
      <c r="G201" s="17" t="s">
        <v>137</v>
      </c>
      <c r="H201" s="10">
        <v>168</v>
      </c>
      <c r="I201" s="132">
        <v>0</v>
      </c>
      <c r="J201" s="133">
        <v>0</v>
      </c>
      <c r="K201" s="83">
        <v>0</v>
      </c>
      <c r="L201" s="83">
        <v>0</v>
      </c>
      <c r="M201"/>
    </row>
    <row r="202" spans="1:13" ht="27" hidden="1" customHeight="1">
      <c r="A202" s="89">
        <v>3</v>
      </c>
      <c r="B202" s="90">
        <v>1</v>
      </c>
      <c r="C202" s="90">
        <v>1</v>
      </c>
      <c r="D202" s="90">
        <v>4</v>
      </c>
      <c r="E202" s="90"/>
      <c r="F202" s="92"/>
      <c r="G202" s="91" t="s">
        <v>138</v>
      </c>
      <c r="H202" s="10">
        <v>169</v>
      </c>
      <c r="I202" s="65">
        <f>I203</f>
        <v>0</v>
      </c>
      <c r="J202" s="109">
        <f>J203</f>
        <v>0</v>
      </c>
      <c r="K202" s="74">
        <f>K203</f>
        <v>0</v>
      </c>
      <c r="L202" s="75">
        <f>L203</f>
        <v>0</v>
      </c>
      <c r="M202"/>
    </row>
    <row r="203" spans="1:13" ht="27.75" hidden="1" customHeight="1">
      <c r="A203" s="76">
        <v>3</v>
      </c>
      <c r="B203" s="77">
        <v>1</v>
      </c>
      <c r="C203" s="77">
        <v>1</v>
      </c>
      <c r="D203" s="77">
        <v>4</v>
      </c>
      <c r="E203" s="77">
        <v>1</v>
      </c>
      <c r="F203" s="79"/>
      <c r="G203" s="91" t="s">
        <v>138</v>
      </c>
      <c r="H203" s="10">
        <v>170</v>
      </c>
      <c r="I203" s="86">
        <f>SUM(I204:I206)</f>
        <v>0</v>
      </c>
      <c r="J203" s="106">
        <f>SUM(J204:J206)</f>
        <v>0</v>
      </c>
      <c r="K203" s="66">
        <f>SUM(K204:K206)</f>
        <v>0</v>
      </c>
      <c r="L203" s="65">
        <f>SUM(L204:L206)</f>
        <v>0</v>
      </c>
      <c r="M203"/>
    </row>
    <row r="204" spans="1:13" ht="24.75" hidden="1" customHeight="1">
      <c r="A204" s="76">
        <v>3</v>
      </c>
      <c r="B204" s="77">
        <v>1</v>
      </c>
      <c r="C204" s="77">
        <v>1</v>
      </c>
      <c r="D204" s="77">
        <v>4</v>
      </c>
      <c r="E204" s="77">
        <v>1</v>
      </c>
      <c r="F204" s="79">
        <v>1</v>
      </c>
      <c r="G204" s="78" t="s">
        <v>139</v>
      </c>
      <c r="H204" s="10">
        <v>171</v>
      </c>
      <c r="I204" s="83">
        <v>0</v>
      </c>
      <c r="J204" s="83">
        <v>0</v>
      </c>
      <c r="K204" s="83">
        <v>0</v>
      </c>
      <c r="L204" s="128">
        <v>0</v>
      </c>
      <c r="M204"/>
    </row>
    <row r="205" spans="1:13" ht="25.5" hidden="1" customHeight="1">
      <c r="A205" s="71">
        <v>3</v>
      </c>
      <c r="B205" s="69">
        <v>1</v>
      </c>
      <c r="C205" s="69">
        <v>1</v>
      </c>
      <c r="D205" s="69">
        <v>4</v>
      </c>
      <c r="E205" s="69">
        <v>1</v>
      </c>
      <c r="F205" s="72">
        <v>2</v>
      </c>
      <c r="G205" s="70" t="s">
        <v>140</v>
      </c>
      <c r="H205" s="10">
        <v>172</v>
      </c>
      <c r="I205" s="81">
        <v>0</v>
      </c>
      <c r="J205" s="81">
        <v>0</v>
      </c>
      <c r="K205" s="82">
        <v>0</v>
      </c>
      <c r="L205" s="83">
        <v>0</v>
      </c>
      <c r="M205"/>
    </row>
    <row r="206" spans="1:13" ht="31.5" hidden="1" customHeight="1">
      <c r="A206" s="76">
        <v>3</v>
      </c>
      <c r="B206" s="77">
        <v>1</v>
      </c>
      <c r="C206" s="77">
        <v>1</v>
      </c>
      <c r="D206" s="77">
        <v>4</v>
      </c>
      <c r="E206" s="77">
        <v>1</v>
      </c>
      <c r="F206" s="79">
        <v>3</v>
      </c>
      <c r="G206" s="78" t="s">
        <v>141</v>
      </c>
      <c r="H206" s="10">
        <v>173</v>
      </c>
      <c r="I206" s="81">
        <v>0</v>
      </c>
      <c r="J206" s="81">
        <v>0</v>
      </c>
      <c r="K206" s="81">
        <v>0</v>
      </c>
      <c r="L206" s="83">
        <v>0</v>
      </c>
      <c r="M206"/>
    </row>
    <row r="207" spans="1:13" ht="25.5" hidden="1" customHeight="1">
      <c r="A207" s="76">
        <v>3</v>
      </c>
      <c r="B207" s="77">
        <v>1</v>
      </c>
      <c r="C207" s="77">
        <v>1</v>
      </c>
      <c r="D207" s="77">
        <v>5</v>
      </c>
      <c r="E207" s="77"/>
      <c r="F207" s="79"/>
      <c r="G207" s="78" t="s">
        <v>142</v>
      </c>
      <c r="H207" s="10">
        <v>174</v>
      </c>
      <c r="I207" s="65">
        <f t="shared" ref="I207:L208" si="18">I208</f>
        <v>0</v>
      </c>
      <c r="J207" s="106">
        <f t="shared" si="18"/>
        <v>0</v>
      </c>
      <c r="K207" s="66">
        <f t="shared" si="18"/>
        <v>0</v>
      </c>
      <c r="L207" s="65">
        <f t="shared" si="18"/>
        <v>0</v>
      </c>
      <c r="M207"/>
    </row>
    <row r="208" spans="1:13" ht="26.25" hidden="1" customHeight="1">
      <c r="A208" s="89">
        <v>3</v>
      </c>
      <c r="B208" s="90">
        <v>1</v>
      </c>
      <c r="C208" s="90">
        <v>1</v>
      </c>
      <c r="D208" s="90">
        <v>5</v>
      </c>
      <c r="E208" s="90">
        <v>1</v>
      </c>
      <c r="F208" s="92"/>
      <c r="G208" s="78" t="s">
        <v>142</v>
      </c>
      <c r="H208" s="10">
        <v>175</v>
      </c>
      <c r="I208" s="66">
        <f t="shared" si="18"/>
        <v>0</v>
      </c>
      <c r="J208" s="66">
        <f t="shared" si="18"/>
        <v>0</v>
      </c>
      <c r="K208" s="66">
        <f t="shared" si="18"/>
        <v>0</v>
      </c>
      <c r="L208" s="66">
        <f t="shared" si="18"/>
        <v>0</v>
      </c>
      <c r="M208"/>
    </row>
    <row r="209" spans="1:16" ht="27" hidden="1" customHeight="1">
      <c r="A209" s="76">
        <v>3</v>
      </c>
      <c r="B209" s="77">
        <v>1</v>
      </c>
      <c r="C209" s="77">
        <v>1</v>
      </c>
      <c r="D209" s="77">
        <v>5</v>
      </c>
      <c r="E209" s="77">
        <v>1</v>
      </c>
      <c r="F209" s="79">
        <v>1</v>
      </c>
      <c r="G209" s="78" t="s">
        <v>142</v>
      </c>
      <c r="H209" s="10">
        <v>176</v>
      </c>
      <c r="I209" s="81">
        <v>0</v>
      </c>
      <c r="J209" s="83">
        <v>0</v>
      </c>
      <c r="K209" s="83">
        <v>0</v>
      </c>
      <c r="L209" s="83">
        <v>0</v>
      </c>
      <c r="M209"/>
    </row>
    <row r="210" spans="1:16" ht="26.25" hidden="1" customHeight="1">
      <c r="A210" s="89">
        <v>3</v>
      </c>
      <c r="B210" s="90">
        <v>1</v>
      </c>
      <c r="C210" s="90">
        <v>2</v>
      </c>
      <c r="D210" s="90"/>
      <c r="E210" s="90"/>
      <c r="F210" s="92"/>
      <c r="G210" s="91" t="s">
        <v>143</v>
      </c>
      <c r="H210" s="10">
        <v>177</v>
      </c>
      <c r="I210" s="65">
        <f t="shared" ref="I210:L211" si="19">I211</f>
        <v>0</v>
      </c>
      <c r="J210" s="109">
        <f t="shared" si="19"/>
        <v>0</v>
      </c>
      <c r="K210" s="74">
        <f t="shared" si="19"/>
        <v>0</v>
      </c>
      <c r="L210" s="75">
        <f t="shared" si="19"/>
        <v>0</v>
      </c>
      <c r="M210"/>
    </row>
    <row r="211" spans="1:16" ht="25.5" hidden="1" customHeight="1">
      <c r="A211" s="76">
        <v>3</v>
      </c>
      <c r="B211" s="77">
        <v>1</v>
      </c>
      <c r="C211" s="77">
        <v>2</v>
      </c>
      <c r="D211" s="77">
        <v>1</v>
      </c>
      <c r="E211" s="77"/>
      <c r="F211" s="79"/>
      <c r="G211" s="91" t="s">
        <v>143</v>
      </c>
      <c r="H211" s="10">
        <v>178</v>
      </c>
      <c r="I211" s="86">
        <f t="shared" si="19"/>
        <v>0</v>
      </c>
      <c r="J211" s="106">
        <f t="shared" si="19"/>
        <v>0</v>
      </c>
      <c r="K211" s="66">
        <f t="shared" si="19"/>
        <v>0</v>
      </c>
      <c r="L211" s="65">
        <f t="shared" si="19"/>
        <v>0</v>
      </c>
      <c r="M211"/>
    </row>
    <row r="212" spans="1:16" ht="26.25" hidden="1" customHeight="1">
      <c r="A212" s="71">
        <v>3</v>
      </c>
      <c r="B212" s="69">
        <v>1</v>
      </c>
      <c r="C212" s="69">
        <v>2</v>
      </c>
      <c r="D212" s="69">
        <v>1</v>
      </c>
      <c r="E212" s="69">
        <v>1</v>
      </c>
      <c r="F212" s="72"/>
      <c r="G212" s="91" t="s">
        <v>143</v>
      </c>
      <c r="H212" s="10">
        <v>179</v>
      </c>
      <c r="I212" s="65">
        <f>SUM(I213:I216)</f>
        <v>0</v>
      </c>
      <c r="J212" s="108">
        <f>SUM(J213:J216)</f>
        <v>0</v>
      </c>
      <c r="K212" s="87">
        <f>SUM(K213:K216)</f>
        <v>0</v>
      </c>
      <c r="L212" s="86">
        <f>SUM(L213:L216)</f>
        <v>0</v>
      </c>
      <c r="M212"/>
    </row>
    <row r="213" spans="1:16" ht="41.25" hidden="1" customHeight="1">
      <c r="A213" s="76">
        <v>3</v>
      </c>
      <c r="B213" s="77">
        <v>1</v>
      </c>
      <c r="C213" s="77">
        <v>2</v>
      </c>
      <c r="D213" s="77">
        <v>1</v>
      </c>
      <c r="E213" s="77">
        <v>1</v>
      </c>
      <c r="F213" s="79">
        <v>2</v>
      </c>
      <c r="G213" s="78" t="s">
        <v>144</v>
      </c>
      <c r="H213" s="10">
        <v>180</v>
      </c>
      <c r="I213" s="83">
        <v>0</v>
      </c>
      <c r="J213" s="83">
        <v>0</v>
      </c>
      <c r="K213" s="83">
        <v>0</v>
      </c>
      <c r="L213" s="83">
        <v>0</v>
      </c>
      <c r="M213"/>
    </row>
    <row r="214" spans="1:16" ht="26.25" hidden="1" customHeight="1">
      <c r="A214" s="76">
        <v>3</v>
      </c>
      <c r="B214" s="77">
        <v>1</v>
      </c>
      <c r="C214" s="77">
        <v>2</v>
      </c>
      <c r="D214" s="76">
        <v>1</v>
      </c>
      <c r="E214" s="77">
        <v>1</v>
      </c>
      <c r="F214" s="79">
        <v>3</v>
      </c>
      <c r="G214" s="78" t="s">
        <v>145</v>
      </c>
      <c r="H214" s="10">
        <v>181</v>
      </c>
      <c r="I214" s="83">
        <v>0</v>
      </c>
      <c r="J214" s="83">
        <v>0</v>
      </c>
      <c r="K214" s="83">
        <v>0</v>
      </c>
      <c r="L214" s="83">
        <v>0</v>
      </c>
      <c r="M214"/>
    </row>
    <row r="215" spans="1:16" ht="27.75" hidden="1" customHeight="1">
      <c r="A215" s="76">
        <v>3</v>
      </c>
      <c r="B215" s="77">
        <v>1</v>
      </c>
      <c r="C215" s="77">
        <v>2</v>
      </c>
      <c r="D215" s="76">
        <v>1</v>
      </c>
      <c r="E215" s="77">
        <v>1</v>
      </c>
      <c r="F215" s="79">
        <v>4</v>
      </c>
      <c r="G215" s="78" t="s">
        <v>146</v>
      </c>
      <c r="H215" s="10">
        <v>182</v>
      </c>
      <c r="I215" s="83">
        <v>0</v>
      </c>
      <c r="J215" s="83">
        <v>0</v>
      </c>
      <c r="K215" s="83">
        <v>0</v>
      </c>
      <c r="L215" s="83">
        <v>0</v>
      </c>
      <c r="M215"/>
    </row>
    <row r="216" spans="1:16" ht="27" hidden="1" customHeight="1">
      <c r="A216" s="89">
        <v>3</v>
      </c>
      <c r="B216" s="98">
        <v>1</v>
      </c>
      <c r="C216" s="98">
        <v>2</v>
      </c>
      <c r="D216" s="97">
        <v>1</v>
      </c>
      <c r="E216" s="98">
        <v>1</v>
      </c>
      <c r="F216" s="99">
        <v>5</v>
      </c>
      <c r="G216" s="100" t="s">
        <v>147</v>
      </c>
      <c r="H216" s="10">
        <v>183</v>
      </c>
      <c r="I216" s="83">
        <v>0</v>
      </c>
      <c r="J216" s="83">
        <v>0</v>
      </c>
      <c r="K216" s="83">
        <v>0</v>
      </c>
      <c r="L216" s="128">
        <v>0</v>
      </c>
      <c r="M216"/>
    </row>
    <row r="217" spans="1:16" ht="29.25" hidden="1" customHeight="1">
      <c r="A217" s="76">
        <v>3</v>
      </c>
      <c r="B217" s="77">
        <v>1</v>
      </c>
      <c r="C217" s="77">
        <v>3</v>
      </c>
      <c r="D217" s="76"/>
      <c r="E217" s="77"/>
      <c r="F217" s="79"/>
      <c r="G217" s="78" t="s">
        <v>148</v>
      </c>
      <c r="H217" s="10">
        <v>184</v>
      </c>
      <c r="I217" s="65">
        <f>SUM(I218+I221)</f>
        <v>0</v>
      </c>
      <c r="J217" s="106">
        <f>SUM(J218+J221)</f>
        <v>0</v>
      </c>
      <c r="K217" s="66">
        <f>SUM(K218+K221)</f>
        <v>0</v>
      </c>
      <c r="L217" s="65">
        <f>SUM(L218+L221)</f>
        <v>0</v>
      </c>
      <c r="M217"/>
    </row>
    <row r="218" spans="1:16" ht="27.75" hidden="1" customHeight="1">
      <c r="A218" s="71">
        <v>3</v>
      </c>
      <c r="B218" s="69">
        <v>1</v>
      </c>
      <c r="C218" s="69">
        <v>3</v>
      </c>
      <c r="D218" s="71">
        <v>1</v>
      </c>
      <c r="E218" s="76"/>
      <c r="F218" s="72"/>
      <c r="G218" s="70" t="s">
        <v>149</v>
      </c>
      <c r="H218" s="10">
        <v>185</v>
      </c>
      <c r="I218" s="86">
        <f t="shared" ref="I218:L219" si="20">I219</f>
        <v>0</v>
      </c>
      <c r="J218" s="108">
        <f t="shared" si="20"/>
        <v>0</v>
      </c>
      <c r="K218" s="87">
        <f t="shared" si="20"/>
        <v>0</v>
      </c>
      <c r="L218" s="86">
        <f t="shared" si="20"/>
        <v>0</v>
      </c>
      <c r="M218"/>
    </row>
    <row r="219" spans="1:16" ht="30.75" hidden="1" customHeight="1">
      <c r="A219" s="76">
        <v>3</v>
      </c>
      <c r="B219" s="77">
        <v>1</v>
      </c>
      <c r="C219" s="77">
        <v>3</v>
      </c>
      <c r="D219" s="76">
        <v>1</v>
      </c>
      <c r="E219" s="76">
        <v>1</v>
      </c>
      <c r="F219" s="79"/>
      <c r="G219" s="70" t="s">
        <v>149</v>
      </c>
      <c r="H219" s="10">
        <v>186</v>
      </c>
      <c r="I219" s="65">
        <f t="shared" si="20"/>
        <v>0</v>
      </c>
      <c r="J219" s="106">
        <f t="shared" si="20"/>
        <v>0</v>
      </c>
      <c r="K219" s="66">
        <f t="shared" si="20"/>
        <v>0</v>
      </c>
      <c r="L219" s="65">
        <f t="shared" si="20"/>
        <v>0</v>
      </c>
      <c r="M219"/>
    </row>
    <row r="220" spans="1:16" ht="27.75" hidden="1" customHeight="1">
      <c r="A220" s="76">
        <v>3</v>
      </c>
      <c r="B220" s="78">
        <v>1</v>
      </c>
      <c r="C220" s="76">
        <v>3</v>
      </c>
      <c r="D220" s="77">
        <v>1</v>
      </c>
      <c r="E220" s="77">
        <v>1</v>
      </c>
      <c r="F220" s="79">
        <v>1</v>
      </c>
      <c r="G220" s="70" t="s">
        <v>149</v>
      </c>
      <c r="H220" s="10">
        <v>187</v>
      </c>
      <c r="I220" s="128">
        <v>0</v>
      </c>
      <c r="J220" s="128">
        <v>0</v>
      </c>
      <c r="K220" s="128">
        <v>0</v>
      </c>
      <c r="L220" s="128">
        <v>0</v>
      </c>
      <c r="M220"/>
    </row>
    <row r="221" spans="1:16" ht="30.75" hidden="1" customHeight="1">
      <c r="A221" s="76">
        <v>3</v>
      </c>
      <c r="B221" s="78">
        <v>1</v>
      </c>
      <c r="C221" s="76">
        <v>3</v>
      </c>
      <c r="D221" s="77">
        <v>2</v>
      </c>
      <c r="E221" s="77"/>
      <c r="F221" s="79"/>
      <c r="G221" s="78" t="s">
        <v>150</v>
      </c>
      <c r="H221" s="10">
        <v>188</v>
      </c>
      <c r="I221" s="65">
        <f>I222</f>
        <v>0</v>
      </c>
      <c r="J221" s="106">
        <f>J222</f>
        <v>0</v>
      </c>
      <c r="K221" s="66">
        <f>K222</f>
        <v>0</v>
      </c>
      <c r="L221" s="65">
        <f>L222</f>
        <v>0</v>
      </c>
      <c r="M221"/>
    </row>
    <row r="222" spans="1:16" ht="27" hidden="1" customHeight="1">
      <c r="A222" s="71">
        <v>3</v>
      </c>
      <c r="B222" s="70">
        <v>1</v>
      </c>
      <c r="C222" s="71">
        <v>3</v>
      </c>
      <c r="D222" s="69">
        <v>2</v>
      </c>
      <c r="E222" s="69">
        <v>1</v>
      </c>
      <c r="F222" s="72"/>
      <c r="G222" s="78" t="s">
        <v>150</v>
      </c>
      <c r="H222" s="10">
        <v>189</v>
      </c>
      <c r="I222" s="65">
        <f t="shared" ref="I222:P222" si="21">SUM(I223:I228)</f>
        <v>0</v>
      </c>
      <c r="J222" s="65">
        <f t="shared" si="21"/>
        <v>0</v>
      </c>
      <c r="K222" s="65">
        <f t="shared" si="21"/>
        <v>0</v>
      </c>
      <c r="L222" s="65">
        <f t="shared" si="21"/>
        <v>0</v>
      </c>
      <c r="M222" s="134">
        <f t="shared" si="21"/>
        <v>0</v>
      </c>
      <c r="N222" s="134">
        <f t="shared" si="21"/>
        <v>0</v>
      </c>
      <c r="O222" s="134">
        <f t="shared" si="21"/>
        <v>0</v>
      </c>
      <c r="P222" s="134">
        <f t="shared" si="21"/>
        <v>0</v>
      </c>
    </row>
    <row r="223" spans="1:16" ht="24.75" hidden="1" customHeight="1">
      <c r="A223" s="76">
        <v>3</v>
      </c>
      <c r="B223" s="78">
        <v>1</v>
      </c>
      <c r="C223" s="76">
        <v>3</v>
      </c>
      <c r="D223" s="77">
        <v>2</v>
      </c>
      <c r="E223" s="77">
        <v>1</v>
      </c>
      <c r="F223" s="79">
        <v>1</v>
      </c>
      <c r="G223" s="78" t="s">
        <v>151</v>
      </c>
      <c r="H223" s="10">
        <v>190</v>
      </c>
      <c r="I223" s="83">
        <v>0</v>
      </c>
      <c r="J223" s="83">
        <v>0</v>
      </c>
      <c r="K223" s="83">
        <v>0</v>
      </c>
      <c r="L223" s="128">
        <v>0</v>
      </c>
      <c r="M223"/>
    </row>
    <row r="224" spans="1:16" ht="26.25" hidden="1" customHeight="1">
      <c r="A224" s="76">
        <v>3</v>
      </c>
      <c r="B224" s="78">
        <v>1</v>
      </c>
      <c r="C224" s="76">
        <v>3</v>
      </c>
      <c r="D224" s="77">
        <v>2</v>
      </c>
      <c r="E224" s="77">
        <v>1</v>
      </c>
      <c r="F224" s="79">
        <v>2</v>
      </c>
      <c r="G224" s="78" t="s">
        <v>152</v>
      </c>
      <c r="H224" s="10">
        <v>191</v>
      </c>
      <c r="I224" s="83">
        <v>0</v>
      </c>
      <c r="J224" s="83">
        <v>0</v>
      </c>
      <c r="K224" s="83">
        <v>0</v>
      </c>
      <c r="L224" s="83">
        <v>0</v>
      </c>
      <c r="M224"/>
    </row>
    <row r="225" spans="1:13" ht="26.25" hidden="1" customHeight="1">
      <c r="A225" s="76">
        <v>3</v>
      </c>
      <c r="B225" s="78">
        <v>1</v>
      </c>
      <c r="C225" s="76">
        <v>3</v>
      </c>
      <c r="D225" s="77">
        <v>2</v>
      </c>
      <c r="E225" s="77">
        <v>1</v>
      </c>
      <c r="F225" s="79">
        <v>3</v>
      </c>
      <c r="G225" s="78" t="s">
        <v>153</v>
      </c>
      <c r="H225" s="10">
        <v>192</v>
      </c>
      <c r="I225" s="83">
        <v>0</v>
      </c>
      <c r="J225" s="83">
        <v>0</v>
      </c>
      <c r="K225" s="83">
        <v>0</v>
      </c>
      <c r="L225" s="83">
        <v>0</v>
      </c>
      <c r="M225"/>
    </row>
    <row r="226" spans="1:13" ht="27.75" hidden="1" customHeight="1">
      <c r="A226" s="76">
        <v>3</v>
      </c>
      <c r="B226" s="78">
        <v>1</v>
      </c>
      <c r="C226" s="76">
        <v>3</v>
      </c>
      <c r="D226" s="77">
        <v>2</v>
      </c>
      <c r="E226" s="77">
        <v>1</v>
      </c>
      <c r="F226" s="79">
        <v>4</v>
      </c>
      <c r="G226" s="78" t="s">
        <v>154</v>
      </c>
      <c r="H226" s="10">
        <v>193</v>
      </c>
      <c r="I226" s="83">
        <v>0</v>
      </c>
      <c r="J226" s="83">
        <v>0</v>
      </c>
      <c r="K226" s="83">
        <v>0</v>
      </c>
      <c r="L226" s="128">
        <v>0</v>
      </c>
      <c r="M226"/>
    </row>
    <row r="227" spans="1:13" ht="29.25" hidden="1" customHeight="1">
      <c r="A227" s="76">
        <v>3</v>
      </c>
      <c r="B227" s="78">
        <v>1</v>
      </c>
      <c r="C227" s="76">
        <v>3</v>
      </c>
      <c r="D227" s="77">
        <v>2</v>
      </c>
      <c r="E227" s="77">
        <v>1</v>
      </c>
      <c r="F227" s="79">
        <v>5</v>
      </c>
      <c r="G227" s="70" t="s">
        <v>155</v>
      </c>
      <c r="H227" s="10">
        <v>194</v>
      </c>
      <c r="I227" s="83">
        <v>0</v>
      </c>
      <c r="J227" s="83">
        <v>0</v>
      </c>
      <c r="K227" s="83">
        <v>0</v>
      </c>
      <c r="L227" s="83">
        <v>0</v>
      </c>
      <c r="M227"/>
    </row>
    <row r="228" spans="1:13" ht="25.5" hidden="1" customHeight="1">
      <c r="A228" s="76">
        <v>3</v>
      </c>
      <c r="B228" s="78">
        <v>1</v>
      </c>
      <c r="C228" s="76">
        <v>3</v>
      </c>
      <c r="D228" s="77">
        <v>2</v>
      </c>
      <c r="E228" s="77">
        <v>1</v>
      </c>
      <c r="F228" s="79">
        <v>6</v>
      </c>
      <c r="G228" s="70" t="s">
        <v>150</v>
      </c>
      <c r="H228" s="10">
        <v>195</v>
      </c>
      <c r="I228" s="83">
        <v>0</v>
      </c>
      <c r="J228" s="83">
        <v>0</v>
      </c>
      <c r="K228" s="83">
        <v>0</v>
      </c>
      <c r="L228" s="128">
        <v>0</v>
      </c>
      <c r="M228"/>
    </row>
    <row r="229" spans="1:13" ht="27" hidden="1" customHeight="1">
      <c r="A229" s="71">
        <v>3</v>
      </c>
      <c r="B229" s="69">
        <v>1</v>
      </c>
      <c r="C229" s="69">
        <v>4</v>
      </c>
      <c r="D229" s="69"/>
      <c r="E229" s="69"/>
      <c r="F229" s="72"/>
      <c r="G229" s="70" t="s">
        <v>156</v>
      </c>
      <c r="H229" s="10">
        <v>196</v>
      </c>
      <c r="I229" s="86">
        <f t="shared" ref="I229:L231" si="22">I230</f>
        <v>0</v>
      </c>
      <c r="J229" s="108">
        <f t="shared" si="22"/>
        <v>0</v>
      </c>
      <c r="K229" s="87">
        <f t="shared" si="22"/>
        <v>0</v>
      </c>
      <c r="L229" s="87">
        <f t="shared" si="22"/>
        <v>0</v>
      </c>
      <c r="M229"/>
    </row>
    <row r="230" spans="1:13" ht="27" hidden="1" customHeight="1">
      <c r="A230" s="89">
        <v>3</v>
      </c>
      <c r="B230" s="98">
        <v>1</v>
      </c>
      <c r="C230" s="98">
        <v>4</v>
      </c>
      <c r="D230" s="98">
        <v>1</v>
      </c>
      <c r="E230" s="98"/>
      <c r="F230" s="99"/>
      <c r="G230" s="70" t="s">
        <v>156</v>
      </c>
      <c r="H230" s="10">
        <v>197</v>
      </c>
      <c r="I230" s="93">
        <f t="shared" si="22"/>
        <v>0</v>
      </c>
      <c r="J230" s="120">
        <f t="shared" si="22"/>
        <v>0</v>
      </c>
      <c r="K230" s="94">
        <f t="shared" si="22"/>
        <v>0</v>
      </c>
      <c r="L230" s="94">
        <f t="shared" si="22"/>
        <v>0</v>
      </c>
      <c r="M230"/>
    </row>
    <row r="231" spans="1:13" ht="27.75" hidden="1" customHeight="1">
      <c r="A231" s="76">
        <v>3</v>
      </c>
      <c r="B231" s="77">
        <v>1</v>
      </c>
      <c r="C231" s="77">
        <v>4</v>
      </c>
      <c r="D231" s="77">
        <v>1</v>
      </c>
      <c r="E231" s="77">
        <v>1</v>
      </c>
      <c r="F231" s="79"/>
      <c r="G231" s="70" t="s">
        <v>157</v>
      </c>
      <c r="H231" s="10">
        <v>198</v>
      </c>
      <c r="I231" s="65">
        <f t="shared" si="22"/>
        <v>0</v>
      </c>
      <c r="J231" s="106">
        <f t="shared" si="22"/>
        <v>0</v>
      </c>
      <c r="K231" s="66">
        <f t="shared" si="22"/>
        <v>0</v>
      </c>
      <c r="L231" s="66">
        <f t="shared" si="22"/>
        <v>0</v>
      </c>
      <c r="M231"/>
    </row>
    <row r="232" spans="1:13" ht="27" hidden="1" customHeight="1">
      <c r="A232" s="80">
        <v>3</v>
      </c>
      <c r="B232" s="76">
        <v>1</v>
      </c>
      <c r="C232" s="77">
        <v>4</v>
      </c>
      <c r="D232" s="77">
        <v>1</v>
      </c>
      <c r="E232" s="77">
        <v>1</v>
      </c>
      <c r="F232" s="79">
        <v>1</v>
      </c>
      <c r="G232" s="70" t="s">
        <v>157</v>
      </c>
      <c r="H232" s="10">
        <v>199</v>
      </c>
      <c r="I232" s="83">
        <v>0</v>
      </c>
      <c r="J232" s="83">
        <v>0</v>
      </c>
      <c r="K232" s="83">
        <v>0</v>
      </c>
      <c r="L232" s="83">
        <v>0</v>
      </c>
      <c r="M232"/>
    </row>
    <row r="233" spans="1:13" ht="26.25" hidden="1" customHeight="1">
      <c r="A233" s="80">
        <v>3</v>
      </c>
      <c r="B233" s="77">
        <v>1</v>
      </c>
      <c r="C233" s="77">
        <v>5</v>
      </c>
      <c r="D233" s="77"/>
      <c r="E233" s="77"/>
      <c r="F233" s="79"/>
      <c r="G233" s="78" t="s">
        <v>158</v>
      </c>
      <c r="H233" s="10">
        <v>200</v>
      </c>
      <c r="I233" s="65">
        <f t="shared" ref="I233:L234" si="23">I234</f>
        <v>0</v>
      </c>
      <c r="J233" s="65">
        <f t="shared" si="23"/>
        <v>0</v>
      </c>
      <c r="K233" s="65">
        <f t="shared" si="23"/>
        <v>0</v>
      </c>
      <c r="L233" s="65">
        <f t="shared" si="23"/>
        <v>0</v>
      </c>
      <c r="M233"/>
    </row>
    <row r="234" spans="1:13" ht="30" hidden="1" customHeight="1">
      <c r="A234" s="80">
        <v>3</v>
      </c>
      <c r="B234" s="77">
        <v>1</v>
      </c>
      <c r="C234" s="77">
        <v>5</v>
      </c>
      <c r="D234" s="77">
        <v>1</v>
      </c>
      <c r="E234" s="77"/>
      <c r="F234" s="79"/>
      <c r="G234" s="78" t="s">
        <v>158</v>
      </c>
      <c r="H234" s="10">
        <v>201</v>
      </c>
      <c r="I234" s="65">
        <f t="shared" si="23"/>
        <v>0</v>
      </c>
      <c r="J234" s="65">
        <f t="shared" si="23"/>
        <v>0</v>
      </c>
      <c r="K234" s="65">
        <f t="shared" si="23"/>
        <v>0</v>
      </c>
      <c r="L234" s="65">
        <f t="shared" si="23"/>
        <v>0</v>
      </c>
      <c r="M234"/>
    </row>
    <row r="235" spans="1:13" ht="27" hidden="1" customHeight="1">
      <c r="A235" s="80">
        <v>3</v>
      </c>
      <c r="B235" s="77">
        <v>1</v>
      </c>
      <c r="C235" s="77">
        <v>5</v>
      </c>
      <c r="D235" s="77">
        <v>1</v>
      </c>
      <c r="E235" s="77">
        <v>1</v>
      </c>
      <c r="F235" s="79"/>
      <c r="G235" s="78" t="s">
        <v>158</v>
      </c>
      <c r="H235" s="10">
        <v>202</v>
      </c>
      <c r="I235" s="65">
        <f>SUM(I236:I238)</f>
        <v>0</v>
      </c>
      <c r="J235" s="65">
        <f>SUM(J236:J238)</f>
        <v>0</v>
      </c>
      <c r="K235" s="65">
        <f>SUM(K236:K238)</f>
        <v>0</v>
      </c>
      <c r="L235" s="65">
        <f>SUM(L236:L238)</f>
        <v>0</v>
      </c>
      <c r="M235"/>
    </row>
    <row r="236" spans="1:13" ht="31.5" hidden="1" customHeight="1">
      <c r="A236" s="80">
        <v>3</v>
      </c>
      <c r="B236" s="77">
        <v>1</v>
      </c>
      <c r="C236" s="77">
        <v>5</v>
      </c>
      <c r="D236" s="77">
        <v>1</v>
      </c>
      <c r="E236" s="77">
        <v>1</v>
      </c>
      <c r="F236" s="79">
        <v>1</v>
      </c>
      <c r="G236" s="135" t="s">
        <v>159</v>
      </c>
      <c r="H236" s="10">
        <v>203</v>
      </c>
      <c r="I236" s="83">
        <v>0</v>
      </c>
      <c r="J236" s="83">
        <v>0</v>
      </c>
      <c r="K236" s="83">
        <v>0</v>
      </c>
      <c r="L236" s="83">
        <v>0</v>
      </c>
      <c r="M236"/>
    </row>
    <row r="237" spans="1:13" ht="25.5" hidden="1" customHeight="1">
      <c r="A237" s="80">
        <v>3</v>
      </c>
      <c r="B237" s="77">
        <v>1</v>
      </c>
      <c r="C237" s="77">
        <v>5</v>
      </c>
      <c r="D237" s="77">
        <v>1</v>
      </c>
      <c r="E237" s="77">
        <v>1</v>
      </c>
      <c r="F237" s="79">
        <v>2</v>
      </c>
      <c r="G237" s="135" t="s">
        <v>160</v>
      </c>
      <c r="H237" s="10">
        <v>204</v>
      </c>
      <c r="I237" s="83">
        <v>0</v>
      </c>
      <c r="J237" s="83">
        <v>0</v>
      </c>
      <c r="K237" s="83">
        <v>0</v>
      </c>
      <c r="L237" s="83">
        <v>0</v>
      </c>
      <c r="M237"/>
    </row>
    <row r="238" spans="1:13" ht="28.5" hidden="1" customHeight="1">
      <c r="A238" s="80">
        <v>3</v>
      </c>
      <c r="B238" s="77">
        <v>1</v>
      </c>
      <c r="C238" s="77">
        <v>5</v>
      </c>
      <c r="D238" s="77">
        <v>1</v>
      </c>
      <c r="E238" s="77">
        <v>1</v>
      </c>
      <c r="F238" s="79">
        <v>3</v>
      </c>
      <c r="G238" s="135" t="s">
        <v>161</v>
      </c>
      <c r="H238" s="10">
        <v>205</v>
      </c>
      <c r="I238" s="83">
        <v>0</v>
      </c>
      <c r="J238" s="83">
        <v>0</v>
      </c>
      <c r="K238" s="83">
        <v>0</v>
      </c>
      <c r="L238" s="83">
        <v>0</v>
      </c>
      <c r="M238"/>
    </row>
    <row r="239" spans="1:13" ht="41.25" hidden="1" customHeight="1">
      <c r="A239" s="61">
        <v>3</v>
      </c>
      <c r="B239" s="62">
        <v>2</v>
      </c>
      <c r="C239" s="62"/>
      <c r="D239" s="62"/>
      <c r="E239" s="62"/>
      <c r="F239" s="64"/>
      <c r="G239" s="63" t="s">
        <v>162</v>
      </c>
      <c r="H239" s="10">
        <v>206</v>
      </c>
      <c r="I239" s="65">
        <f>SUM(I240+I272)</f>
        <v>0</v>
      </c>
      <c r="J239" s="106">
        <f>SUM(J240+J272)</f>
        <v>0</v>
      </c>
      <c r="K239" s="66">
        <f>SUM(K240+K272)</f>
        <v>0</v>
      </c>
      <c r="L239" s="66">
        <f>SUM(L240+L272)</f>
        <v>0</v>
      </c>
      <c r="M239"/>
    </row>
    <row r="240" spans="1:13" ht="26.25" hidden="1" customHeight="1">
      <c r="A240" s="89">
        <v>3</v>
      </c>
      <c r="B240" s="97">
        <v>2</v>
      </c>
      <c r="C240" s="98">
        <v>1</v>
      </c>
      <c r="D240" s="98"/>
      <c r="E240" s="98"/>
      <c r="F240" s="99"/>
      <c r="G240" s="100" t="s">
        <v>163</v>
      </c>
      <c r="H240" s="10">
        <v>207</v>
      </c>
      <c r="I240" s="93">
        <f>SUM(I241+I250+I254+I258+I262+I265+I268)</f>
        <v>0</v>
      </c>
      <c r="J240" s="120">
        <f>SUM(J241+J250+J254+J258+J262+J265+J268)</f>
        <v>0</v>
      </c>
      <c r="K240" s="94">
        <f>SUM(K241+K250+K254+K258+K262+K265+K268)</f>
        <v>0</v>
      </c>
      <c r="L240" s="94">
        <f>SUM(L241+L250+L254+L258+L262+L265+L268)</f>
        <v>0</v>
      </c>
      <c r="M240"/>
    </row>
    <row r="241" spans="1:13" ht="30" hidden="1" customHeight="1">
      <c r="A241" s="76">
        <v>3</v>
      </c>
      <c r="B241" s="77">
        <v>2</v>
      </c>
      <c r="C241" s="77">
        <v>1</v>
      </c>
      <c r="D241" s="77">
        <v>1</v>
      </c>
      <c r="E241" s="77"/>
      <c r="F241" s="79"/>
      <c r="G241" s="78" t="s">
        <v>164</v>
      </c>
      <c r="H241" s="10">
        <v>208</v>
      </c>
      <c r="I241" s="93">
        <f>I242</f>
        <v>0</v>
      </c>
      <c r="J241" s="93">
        <f>J242</f>
        <v>0</v>
      </c>
      <c r="K241" s="93">
        <f>K242</f>
        <v>0</v>
      </c>
      <c r="L241" s="93">
        <f>L242</f>
        <v>0</v>
      </c>
      <c r="M241"/>
    </row>
    <row r="242" spans="1:13" ht="27" hidden="1" customHeight="1">
      <c r="A242" s="76">
        <v>3</v>
      </c>
      <c r="B242" s="76">
        <v>2</v>
      </c>
      <c r="C242" s="77">
        <v>1</v>
      </c>
      <c r="D242" s="77">
        <v>1</v>
      </c>
      <c r="E242" s="77">
        <v>1</v>
      </c>
      <c r="F242" s="79"/>
      <c r="G242" s="78" t="s">
        <v>165</v>
      </c>
      <c r="H242" s="10">
        <v>209</v>
      </c>
      <c r="I242" s="65">
        <f>SUM(I243:I243)</f>
        <v>0</v>
      </c>
      <c r="J242" s="106">
        <f>SUM(J243:J243)</f>
        <v>0</v>
      </c>
      <c r="K242" s="66">
        <f>SUM(K243:K243)</f>
        <v>0</v>
      </c>
      <c r="L242" s="66">
        <f>SUM(L243:L243)</f>
        <v>0</v>
      </c>
      <c r="M242"/>
    </row>
    <row r="243" spans="1:13" ht="25.5" hidden="1" customHeight="1">
      <c r="A243" s="89">
        <v>3</v>
      </c>
      <c r="B243" s="89">
        <v>2</v>
      </c>
      <c r="C243" s="98">
        <v>1</v>
      </c>
      <c r="D243" s="98">
        <v>1</v>
      </c>
      <c r="E243" s="98">
        <v>1</v>
      </c>
      <c r="F243" s="99">
        <v>1</v>
      </c>
      <c r="G243" s="100" t="s">
        <v>165</v>
      </c>
      <c r="H243" s="10">
        <v>210</v>
      </c>
      <c r="I243" s="83">
        <v>0</v>
      </c>
      <c r="J243" s="83">
        <v>0</v>
      </c>
      <c r="K243" s="83">
        <v>0</v>
      </c>
      <c r="L243" s="83">
        <v>0</v>
      </c>
      <c r="M243"/>
    </row>
    <row r="244" spans="1:13" ht="25.5" hidden="1" customHeight="1">
      <c r="A244" s="89">
        <v>3</v>
      </c>
      <c r="B244" s="98">
        <v>2</v>
      </c>
      <c r="C244" s="98">
        <v>1</v>
      </c>
      <c r="D244" s="98">
        <v>1</v>
      </c>
      <c r="E244" s="98">
        <v>2</v>
      </c>
      <c r="F244" s="99"/>
      <c r="G244" s="100" t="s">
        <v>166</v>
      </c>
      <c r="H244" s="10">
        <v>211</v>
      </c>
      <c r="I244" s="65">
        <f>SUM(I245:I246)</f>
        <v>0</v>
      </c>
      <c r="J244" s="65">
        <f>SUM(J245:J246)</f>
        <v>0</v>
      </c>
      <c r="K244" s="65">
        <f>SUM(K245:K246)</f>
        <v>0</v>
      </c>
      <c r="L244" s="65">
        <f>SUM(L245:L246)</f>
        <v>0</v>
      </c>
      <c r="M244"/>
    </row>
    <row r="245" spans="1:13" ht="24.75" hidden="1" customHeight="1">
      <c r="A245" s="89">
        <v>3</v>
      </c>
      <c r="B245" s="98">
        <v>2</v>
      </c>
      <c r="C245" s="98">
        <v>1</v>
      </c>
      <c r="D245" s="98">
        <v>1</v>
      </c>
      <c r="E245" s="98">
        <v>2</v>
      </c>
      <c r="F245" s="99">
        <v>1</v>
      </c>
      <c r="G245" s="100" t="s">
        <v>167</v>
      </c>
      <c r="H245" s="10">
        <v>212</v>
      </c>
      <c r="I245" s="83">
        <v>0</v>
      </c>
      <c r="J245" s="83">
        <v>0</v>
      </c>
      <c r="K245" s="83">
        <v>0</v>
      </c>
      <c r="L245" s="83">
        <v>0</v>
      </c>
      <c r="M245"/>
    </row>
    <row r="246" spans="1:13" ht="25.5" hidden="1" customHeight="1">
      <c r="A246" s="89">
        <v>3</v>
      </c>
      <c r="B246" s="98">
        <v>2</v>
      </c>
      <c r="C246" s="98">
        <v>1</v>
      </c>
      <c r="D246" s="98">
        <v>1</v>
      </c>
      <c r="E246" s="98">
        <v>2</v>
      </c>
      <c r="F246" s="99">
        <v>2</v>
      </c>
      <c r="G246" s="100" t="s">
        <v>168</v>
      </c>
      <c r="H246" s="10">
        <v>213</v>
      </c>
      <c r="I246" s="83">
        <v>0</v>
      </c>
      <c r="J246" s="83">
        <v>0</v>
      </c>
      <c r="K246" s="83">
        <v>0</v>
      </c>
      <c r="L246" s="83">
        <v>0</v>
      </c>
      <c r="M246"/>
    </row>
    <row r="247" spans="1:13" ht="25.5" hidden="1" customHeight="1">
      <c r="A247" s="89">
        <v>3</v>
      </c>
      <c r="B247" s="98">
        <v>2</v>
      </c>
      <c r="C247" s="98">
        <v>1</v>
      </c>
      <c r="D247" s="98">
        <v>1</v>
      </c>
      <c r="E247" s="98">
        <v>3</v>
      </c>
      <c r="F247" s="136"/>
      <c r="G247" s="100" t="s">
        <v>169</v>
      </c>
      <c r="H247" s="10">
        <v>214</v>
      </c>
      <c r="I247" s="65">
        <f>SUM(I248:I249)</f>
        <v>0</v>
      </c>
      <c r="J247" s="65">
        <f>SUM(J248:J249)</f>
        <v>0</v>
      </c>
      <c r="K247" s="65">
        <f>SUM(K248:K249)</f>
        <v>0</v>
      </c>
      <c r="L247" s="65">
        <f>SUM(L248:L249)</f>
        <v>0</v>
      </c>
      <c r="M247"/>
    </row>
    <row r="248" spans="1:13" ht="29.25" hidden="1" customHeight="1">
      <c r="A248" s="89">
        <v>3</v>
      </c>
      <c r="B248" s="98">
        <v>2</v>
      </c>
      <c r="C248" s="98">
        <v>1</v>
      </c>
      <c r="D248" s="98">
        <v>1</v>
      </c>
      <c r="E248" s="98">
        <v>3</v>
      </c>
      <c r="F248" s="99">
        <v>1</v>
      </c>
      <c r="G248" s="100" t="s">
        <v>170</v>
      </c>
      <c r="H248" s="10">
        <v>215</v>
      </c>
      <c r="I248" s="83">
        <v>0</v>
      </c>
      <c r="J248" s="83">
        <v>0</v>
      </c>
      <c r="K248" s="83">
        <v>0</v>
      </c>
      <c r="L248" s="83">
        <v>0</v>
      </c>
      <c r="M248"/>
    </row>
    <row r="249" spans="1:13" ht="25.5" hidden="1" customHeight="1">
      <c r="A249" s="89">
        <v>3</v>
      </c>
      <c r="B249" s="98">
        <v>2</v>
      </c>
      <c r="C249" s="98">
        <v>1</v>
      </c>
      <c r="D249" s="98">
        <v>1</v>
      </c>
      <c r="E249" s="98">
        <v>3</v>
      </c>
      <c r="F249" s="99">
        <v>2</v>
      </c>
      <c r="G249" s="100" t="s">
        <v>171</v>
      </c>
      <c r="H249" s="10">
        <v>216</v>
      </c>
      <c r="I249" s="83">
        <v>0</v>
      </c>
      <c r="J249" s="83">
        <v>0</v>
      </c>
      <c r="K249" s="83">
        <v>0</v>
      </c>
      <c r="L249" s="83">
        <v>0</v>
      </c>
      <c r="M249"/>
    </row>
    <row r="250" spans="1:13" ht="27" hidden="1" customHeight="1">
      <c r="A250" s="76">
        <v>3</v>
      </c>
      <c r="B250" s="77">
        <v>2</v>
      </c>
      <c r="C250" s="77">
        <v>1</v>
      </c>
      <c r="D250" s="77">
        <v>2</v>
      </c>
      <c r="E250" s="77"/>
      <c r="F250" s="79"/>
      <c r="G250" s="78" t="s">
        <v>172</v>
      </c>
      <c r="H250" s="10">
        <v>217</v>
      </c>
      <c r="I250" s="65">
        <f>I251</f>
        <v>0</v>
      </c>
      <c r="J250" s="65">
        <f>J251</f>
        <v>0</v>
      </c>
      <c r="K250" s="65">
        <f>K251</f>
        <v>0</v>
      </c>
      <c r="L250" s="65">
        <f>L251</f>
        <v>0</v>
      </c>
      <c r="M250"/>
    </row>
    <row r="251" spans="1:13" ht="27.75" hidden="1" customHeight="1">
      <c r="A251" s="76">
        <v>3</v>
      </c>
      <c r="B251" s="77">
        <v>2</v>
      </c>
      <c r="C251" s="77">
        <v>1</v>
      </c>
      <c r="D251" s="77">
        <v>2</v>
      </c>
      <c r="E251" s="77">
        <v>1</v>
      </c>
      <c r="F251" s="79"/>
      <c r="G251" s="78" t="s">
        <v>172</v>
      </c>
      <c r="H251" s="10">
        <v>218</v>
      </c>
      <c r="I251" s="65">
        <f>SUM(I252:I253)</f>
        <v>0</v>
      </c>
      <c r="J251" s="106">
        <f>SUM(J252:J253)</f>
        <v>0</v>
      </c>
      <c r="K251" s="66">
        <f>SUM(K252:K253)</f>
        <v>0</v>
      </c>
      <c r="L251" s="66">
        <f>SUM(L252:L253)</f>
        <v>0</v>
      </c>
      <c r="M251"/>
    </row>
    <row r="252" spans="1:13" ht="27" hidden="1" customHeight="1">
      <c r="A252" s="89">
        <v>3</v>
      </c>
      <c r="B252" s="97">
        <v>2</v>
      </c>
      <c r="C252" s="98">
        <v>1</v>
      </c>
      <c r="D252" s="98">
        <v>2</v>
      </c>
      <c r="E252" s="98">
        <v>1</v>
      </c>
      <c r="F252" s="99">
        <v>1</v>
      </c>
      <c r="G252" s="100" t="s">
        <v>173</v>
      </c>
      <c r="H252" s="10">
        <v>219</v>
      </c>
      <c r="I252" s="83">
        <v>0</v>
      </c>
      <c r="J252" s="83">
        <v>0</v>
      </c>
      <c r="K252" s="83">
        <v>0</v>
      </c>
      <c r="L252" s="83">
        <v>0</v>
      </c>
      <c r="M252"/>
    </row>
    <row r="253" spans="1:13" ht="25.5" hidden="1" customHeight="1">
      <c r="A253" s="76">
        <v>3</v>
      </c>
      <c r="B253" s="77">
        <v>2</v>
      </c>
      <c r="C253" s="77">
        <v>1</v>
      </c>
      <c r="D253" s="77">
        <v>2</v>
      </c>
      <c r="E253" s="77">
        <v>1</v>
      </c>
      <c r="F253" s="79">
        <v>2</v>
      </c>
      <c r="G253" s="78" t="s">
        <v>174</v>
      </c>
      <c r="H253" s="10">
        <v>220</v>
      </c>
      <c r="I253" s="83">
        <v>0</v>
      </c>
      <c r="J253" s="83">
        <v>0</v>
      </c>
      <c r="K253" s="83">
        <v>0</v>
      </c>
      <c r="L253" s="83">
        <v>0</v>
      </c>
      <c r="M253"/>
    </row>
    <row r="254" spans="1:13" ht="26.25" hidden="1" customHeight="1">
      <c r="A254" s="71">
        <v>3</v>
      </c>
      <c r="B254" s="69">
        <v>2</v>
      </c>
      <c r="C254" s="69">
        <v>1</v>
      </c>
      <c r="D254" s="69">
        <v>3</v>
      </c>
      <c r="E254" s="69"/>
      <c r="F254" s="72"/>
      <c r="G254" s="70" t="s">
        <v>175</v>
      </c>
      <c r="H254" s="10">
        <v>221</v>
      </c>
      <c r="I254" s="86">
        <f>I255</f>
        <v>0</v>
      </c>
      <c r="J254" s="108">
        <f>J255</f>
        <v>0</v>
      </c>
      <c r="K254" s="87">
        <f>K255</f>
        <v>0</v>
      </c>
      <c r="L254" s="87">
        <f>L255</f>
        <v>0</v>
      </c>
      <c r="M254"/>
    </row>
    <row r="255" spans="1:13" ht="29.25" hidden="1" customHeight="1">
      <c r="A255" s="76">
        <v>3</v>
      </c>
      <c r="B255" s="77">
        <v>2</v>
      </c>
      <c r="C255" s="77">
        <v>1</v>
      </c>
      <c r="D255" s="77">
        <v>3</v>
      </c>
      <c r="E255" s="77">
        <v>1</v>
      </c>
      <c r="F255" s="79"/>
      <c r="G255" s="70" t="s">
        <v>175</v>
      </c>
      <c r="H255" s="10">
        <v>222</v>
      </c>
      <c r="I255" s="65">
        <f>I256+I257</f>
        <v>0</v>
      </c>
      <c r="J255" s="65">
        <f>J256+J257</f>
        <v>0</v>
      </c>
      <c r="K255" s="65">
        <f>K256+K257</f>
        <v>0</v>
      </c>
      <c r="L255" s="65">
        <f>L256+L257</f>
        <v>0</v>
      </c>
      <c r="M255"/>
    </row>
    <row r="256" spans="1:13" ht="30" hidden="1" customHeight="1">
      <c r="A256" s="76">
        <v>3</v>
      </c>
      <c r="B256" s="77">
        <v>2</v>
      </c>
      <c r="C256" s="77">
        <v>1</v>
      </c>
      <c r="D256" s="77">
        <v>3</v>
      </c>
      <c r="E256" s="77">
        <v>1</v>
      </c>
      <c r="F256" s="79">
        <v>1</v>
      </c>
      <c r="G256" s="78" t="s">
        <v>176</v>
      </c>
      <c r="H256" s="10">
        <v>223</v>
      </c>
      <c r="I256" s="83">
        <v>0</v>
      </c>
      <c r="J256" s="83">
        <v>0</v>
      </c>
      <c r="K256" s="83">
        <v>0</v>
      </c>
      <c r="L256" s="83">
        <v>0</v>
      </c>
      <c r="M256"/>
    </row>
    <row r="257" spans="1:13" ht="27.75" hidden="1" customHeight="1">
      <c r="A257" s="76">
        <v>3</v>
      </c>
      <c r="B257" s="77">
        <v>2</v>
      </c>
      <c r="C257" s="77">
        <v>1</v>
      </c>
      <c r="D257" s="77">
        <v>3</v>
      </c>
      <c r="E257" s="77">
        <v>1</v>
      </c>
      <c r="F257" s="79">
        <v>2</v>
      </c>
      <c r="G257" s="78" t="s">
        <v>177</v>
      </c>
      <c r="H257" s="10">
        <v>224</v>
      </c>
      <c r="I257" s="128">
        <v>0</v>
      </c>
      <c r="J257" s="125">
        <v>0</v>
      </c>
      <c r="K257" s="128">
        <v>0</v>
      </c>
      <c r="L257" s="128">
        <v>0</v>
      </c>
      <c r="M257"/>
    </row>
    <row r="258" spans="1:13" ht="26.25" hidden="1" customHeight="1">
      <c r="A258" s="76">
        <v>3</v>
      </c>
      <c r="B258" s="77">
        <v>2</v>
      </c>
      <c r="C258" s="77">
        <v>1</v>
      </c>
      <c r="D258" s="77">
        <v>4</v>
      </c>
      <c r="E258" s="77"/>
      <c r="F258" s="79"/>
      <c r="G258" s="78" t="s">
        <v>178</v>
      </c>
      <c r="H258" s="10">
        <v>225</v>
      </c>
      <c r="I258" s="65">
        <f>I259</f>
        <v>0</v>
      </c>
      <c r="J258" s="66">
        <f>J259</f>
        <v>0</v>
      </c>
      <c r="K258" s="65">
        <f>K259</f>
        <v>0</v>
      </c>
      <c r="L258" s="66">
        <f>L259</f>
        <v>0</v>
      </c>
      <c r="M258"/>
    </row>
    <row r="259" spans="1:13" ht="27.75" hidden="1" customHeight="1">
      <c r="A259" s="71">
        <v>3</v>
      </c>
      <c r="B259" s="69">
        <v>2</v>
      </c>
      <c r="C259" s="69">
        <v>1</v>
      </c>
      <c r="D259" s="69">
        <v>4</v>
      </c>
      <c r="E259" s="69">
        <v>1</v>
      </c>
      <c r="F259" s="72"/>
      <c r="G259" s="70" t="s">
        <v>178</v>
      </c>
      <c r="H259" s="10">
        <v>226</v>
      </c>
      <c r="I259" s="86">
        <f>SUM(I260:I261)</f>
        <v>0</v>
      </c>
      <c r="J259" s="108">
        <f>SUM(J260:J261)</f>
        <v>0</v>
      </c>
      <c r="K259" s="87">
        <f>SUM(K260:K261)</f>
        <v>0</v>
      </c>
      <c r="L259" s="87">
        <f>SUM(L260:L261)</f>
        <v>0</v>
      </c>
      <c r="M259"/>
    </row>
    <row r="260" spans="1:13" ht="25.5" hidden="1" customHeight="1">
      <c r="A260" s="76">
        <v>3</v>
      </c>
      <c r="B260" s="77">
        <v>2</v>
      </c>
      <c r="C260" s="77">
        <v>1</v>
      </c>
      <c r="D260" s="77">
        <v>4</v>
      </c>
      <c r="E260" s="77">
        <v>1</v>
      </c>
      <c r="F260" s="79">
        <v>1</v>
      </c>
      <c r="G260" s="78" t="s">
        <v>179</v>
      </c>
      <c r="H260" s="10">
        <v>227</v>
      </c>
      <c r="I260" s="83">
        <v>0</v>
      </c>
      <c r="J260" s="83">
        <v>0</v>
      </c>
      <c r="K260" s="83">
        <v>0</v>
      </c>
      <c r="L260" s="83">
        <v>0</v>
      </c>
      <c r="M260"/>
    </row>
    <row r="261" spans="1:13" ht="27.75" hidden="1" customHeight="1">
      <c r="A261" s="76">
        <v>3</v>
      </c>
      <c r="B261" s="77">
        <v>2</v>
      </c>
      <c r="C261" s="77">
        <v>1</v>
      </c>
      <c r="D261" s="77">
        <v>4</v>
      </c>
      <c r="E261" s="77">
        <v>1</v>
      </c>
      <c r="F261" s="79">
        <v>2</v>
      </c>
      <c r="G261" s="78" t="s">
        <v>180</v>
      </c>
      <c r="H261" s="10">
        <v>228</v>
      </c>
      <c r="I261" s="83">
        <v>0</v>
      </c>
      <c r="J261" s="83">
        <v>0</v>
      </c>
      <c r="K261" s="83">
        <v>0</v>
      </c>
      <c r="L261" s="83">
        <v>0</v>
      </c>
      <c r="M261"/>
    </row>
    <row r="262" spans="1:13" hidden="1">
      <c r="A262" s="76">
        <v>3</v>
      </c>
      <c r="B262" s="77">
        <v>2</v>
      </c>
      <c r="C262" s="77">
        <v>1</v>
      </c>
      <c r="D262" s="77">
        <v>5</v>
      </c>
      <c r="E262" s="77"/>
      <c r="F262" s="79"/>
      <c r="G262" s="78" t="s">
        <v>181</v>
      </c>
      <c r="H262" s="10">
        <v>229</v>
      </c>
      <c r="I262" s="65">
        <f t="shared" ref="I262:L263" si="24">I263</f>
        <v>0</v>
      </c>
      <c r="J262" s="106">
        <f t="shared" si="24"/>
        <v>0</v>
      </c>
      <c r="K262" s="66">
        <f t="shared" si="24"/>
        <v>0</v>
      </c>
      <c r="L262" s="66">
        <f t="shared" si="24"/>
        <v>0</v>
      </c>
    </row>
    <row r="263" spans="1:13" ht="29.25" hidden="1" customHeight="1">
      <c r="A263" s="76">
        <v>3</v>
      </c>
      <c r="B263" s="77">
        <v>2</v>
      </c>
      <c r="C263" s="77">
        <v>1</v>
      </c>
      <c r="D263" s="77">
        <v>5</v>
      </c>
      <c r="E263" s="77">
        <v>1</v>
      </c>
      <c r="F263" s="79"/>
      <c r="G263" s="78" t="s">
        <v>181</v>
      </c>
      <c r="H263" s="10">
        <v>230</v>
      </c>
      <c r="I263" s="66">
        <f t="shared" si="24"/>
        <v>0</v>
      </c>
      <c r="J263" s="106">
        <f t="shared" si="24"/>
        <v>0</v>
      </c>
      <c r="K263" s="66">
        <f t="shared" si="24"/>
        <v>0</v>
      </c>
      <c r="L263" s="66">
        <f t="shared" si="24"/>
        <v>0</v>
      </c>
      <c r="M263"/>
    </row>
    <row r="264" spans="1:13" hidden="1">
      <c r="A264" s="97">
        <v>3</v>
      </c>
      <c r="B264" s="98">
        <v>2</v>
      </c>
      <c r="C264" s="98">
        <v>1</v>
      </c>
      <c r="D264" s="98">
        <v>5</v>
      </c>
      <c r="E264" s="98">
        <v>1</v>
      </c>
      <c r="F264" s="99">
        <v>1</v>
      </c>
      <c r="G264" s="78" t="s">
        <v>181</v>
      </c>
      <c r="H264" s="10">
        <v>231</v>
      </c>
      <c r="I264" s="128">
        <v>0</v>
      </c>
      <c r="J264" s="128">
        <v>0</v>
      </c>
      <c r="K264" s="128">
        <v>0</v>
      </c>
      <c r="L264" s="128">
        <v>0</v>
      </c>
    </row>
    <row r="265" spans="1:13" hidden="1">
      <c r="A265" s="76">
        <v>3</v>
      </c>
      <c r="B265" s="77">
        <v>2</v>
      </c>
      <c r="C265" s="77">
        <v>1</v>
      </c>
      <c r="D265" s="77">
        <v>6</v>
      </c>
      <c r="E265" s="77"/>
      <c r="F265" s="79"/>
      <c r="G265" s="78" t="s">
        <v>182</v>
      </c>
      <c r="H265" s="10">
        <v>232</v>
      </c>
      <c r="I265" s="65">
        <f t="shared" ref="I265:L266" si="25">I266</f>
        <v>0</v>
      </c>
      <c r="J265" s="106">
        <f t="shared" si="25"/>
        <v>0</v>
      </c>
      <c r="K265" s="66">
        <f t="shared" si="25"/>
        <v>0</v>
      </c>
      <c r="L265" s="66">
        <f t="shared" si="25"/>
        <v>0</v>
      </c>
    </row>
    <row r="266" spans="1:13" hidden="1">
      <c r="A266" s="76">
        <v>3</v>
      </c>
      <c r="B266" s="76">
        <v>2</v>
      </c>
      <c r="C266" s="77">
        <v>1</v>
      </c>
      <c r="D266" s="77">
        <v>6</v>
      </c>
      <c r="E266" s="77">
        <v>1</v>
      </c>
      <c r="F266" s="79"/>
      <c r="G266" s="78" t="s">
        <v>182</v>
      </c>
      <c r="H266" s="10">
        <v>233</v>
      </c>
      <c r="I266" s="65">
        <f t="shared" si="25"/>
        <v>0</v>
      </c>
      <c r="J266" s="106">
        <f t="shared" si="25"/>
        <v>0</v>
      </c>
      <c r="K266" s="66">
        <f t="shared" si="25"/>
        <v>0</v>
      </c>
      <c r="L266" s="66">
        <f t="shared" si="25"/>
        <v>0</v>
      </c>
    </row>
    <row r="267" spans="1:13" ht="24" hidden="1" customHeight="1">
      <c r="A267" s="71">
        <v>3</v>
      </c>
      <c r="B267" s="71">
        <v>2</v>
      </c>
      <c r="C267" s="77">
        <v>1</v>
      </c>
      <c r="D267" s="77">
        <v>6</v>
      </c>
      <c r="E267" s="77">
        <v>1</v>
      </c>
      <c r="F267" s="79">
        <v>1</v>
      </c>
      <c r="G267" s="78" t="s">
        <v>182</v>
      </c>
      <c r="H267" s="10">
        <v>234</v>
      </c>
      <c r="I267" s="128">
        <v>0</v>
      </c>
      <c r="J267" s="128">
        <v>0</v>
      </c>
      <c r="K267" s="128">
        <v>0</v>
      </c>
      <c r="L267" s="128">
        <v>0</v>
      </c>
      <c r="M267"/>
    </row>
    <row r="268" spans="1:13" ht="27.75" hidden="1" customHeight="1">
      <c r="A268" s="76">
        <v>3</v>
      </c>
      <c r="B268" s="76">
        <v>2</v>
      </c>
      <c r="C268" s="77">
        <v>1</v>
      </c>
      <c r="D268" s="77">
        <v>7</v>
      </c>
      <c r="E268" s="77"/>
      <c r="F268" s="79"/>
      <c r="G268" s="78" t="s">
        <v>183</v>
      </c>
      <c r="H268" s="10">
        <v>235</v>
      </c>
      <c r="I268" s="65">
        <f>I269</f>
        <v>0</v>
      </c>
      <c r="J268" s="106">
        <f>J269</f>
        <v>0</v>
      </c>
      <c r="K268" s="66">
        <f>K269</f>
        <v>0</v>
      </c>
      <c r="L268" s="66">
        <f>L269</f>
        <v>0</v>
      </c>
      <c r="M268"/>
    </row>
    <row r="269" spans="1:13" hidden="1">
      <c r="A269" s="76">
        <v>3</v>
      </c>
      <c r="B269" s="77">
        <v>2</v>
      </c>
      <c r="C269" s="77">
        <v>1</v>
      </c>
      <c r="D269" s="77">
        <v>7</v>
      </c>
      <c r="E269" s="77">
        <v>1</v>
      </c>
      <c r="F269" s="79"/>
      <c r="G269" s="78" t="s">
        <v>183</v>
      </c>
      <c r="H269" s="10">
        <v>236</v>
      </c>
      <c r="I269" s="65">
        <f>I270+I271</f>
        <v>0</v>
      </c>
      <c r="J269" s="65">
        <f>J270+J271</f>
        <v>0</v>
      </c>
      <c r="K269" s="65">
        <f>K270+K271</f>
        <v>0</v>
      </c>
      <c r="L269" s="65">
        <f>L270+L271</f>
        <v>0</v>
      </c>
    </row>
    <row r="270" spans="1:13" ht="27" hidden="1" customHeight="1">
      <c r="A270" s="76">
        <v>3</v>
      </c>
      <c r="B270" s="77">
        <v>2</v>
      </c>
      <c r="C270" s="77">
        <v>1</v>
      </c>
      <c r="D270" s="77">
        <v>7</v>
      </c>
      <c r="E270" s="77">
        <v>1</v>
      </c>
      <c r="F270" s="79">
        <v>1</v>
      </c>
      <c r="G270" s="78" t="s">
        <v>184</v>
      </c>
      <c r="H270" s="10">
        <v>237</v>
      </c>
      <c r="I270" s="82">
        <v>0</v>
      </c>
      <c r="J270" s="83">
        <v>0</v>
      </c>
      <c r="K270" s="83">
        <v>0</v>
      </c>
      <c r="L270" s="83">
        <v>0</v>
      </c>
      <c r="M270"/>
    </row>
    <row r="271" spans="1:13" ht="24.75" hidden="1" customHeight="1">
      <c r="A271" s="76">
        <v>3</v>
      </c>
      <c r="B271" s="77">
        <v>2</v>
      </c>
      <c r="C271" s="77">
        <v>1</v>
      </c>
      <c r="D271" s="77">
        <v>7</v>
      </c>
      <c r="E271" s="77">
        <v>1</v>
      </c>
      <c r="F271" s="79">
        <v>2</v>
      </c>
      <c r="G271" s="78" t="s">
        <v>185</v>
      </c>
      <c r="H271" s="10">
        <v>238</v>
      </c>
      <c r="I271" s="83">
        <v>0</v>
      </c>
      <c r="J271" s="83">
        <v>0</v>
      </c>
      <c r="K271" s="83">
        <v>0</v>
      </c>
      <c r="L271" s="83">
        <v>0</v>
      </c>
      <c r="M271"/>
    </row>
    <row r="272" spans="1:13" ht="38.25" hidden="1" customHeight="1">
      <c r="A272" s="76">
        <v>3</v>
      </c>
      <c r="B272" s="77">
        <v>2</v>
      </c>
      <c r="C272" s="77">
        <v>2</v>
      </c>
      <c r="D272" s="137"/>
      <c r="E272" s="137"/>
      <c r="F272" s="138"/>
      <c r="G272" s="78" t="s">
        <v>186</v>
      </c>
      <c r="H272" s="10">
        <v>239</v>
      </c>
      <c r="I272" s="65">
        <f>SUM(I273+I282+I286+I290+I294+I297+I300)</f>
        <v>0</v>
      </c>
      <c r="J272" s="106">
        <f>SUM(J273+J282+J286+J290+J294+J297+J300)</f>
        <v>0</v>
      </c>
      <c r="K272" s="66">
        <f>SUM(K273+K282+K286+K290+K294+K297+K300)</f>
        <v>0</v>
      </c>
      <c r="L272" s="66">
        <f>SUM(L273+L282+L286+L290+L294+L297+L300)</f>
        <v>0</v>
      </c>
      <c r="M272"/>
    </row>
    <row r="273" spans="1:13" hidden="1">
      <c r="A273" s="76">
        <v>3</v>
      </c>
      <c r="B273" s="77">
        <v>2</v>
      </c>
      <c r="C273" s="77">
        <v>2</v>
      </c>
      <c r="D273" s="77">
        <v>1</v>
      </c>
      <c r="E273" s="77"/>
      <c r="F273" s="79"/>
      <c r="G273" s="78" t="s">
        <v>187</v>
      </c>
      <c r="H273" s="10">
        <v>240</v>
      </c>
      <c r="I273" s="65">
        <f>I274</f>
        <v>0</v>
      </c>
      <c r="J273" s="65">
        <f>J274</f>
        <v>0</v>
      </c>
      <c r="K273" s="65">
        <f>K274</f>
        <v>0</v>
      </c>
      <c r="L273" s="65">
        <f>L274</f>
        <v>0</v>
      </c>
    </row>
    <row r="274" spans="1:13" hidden="1">
      <c r="A274" s="80">
        <v>3</v>
      </c>
      <c r="B274" s="76">
        <v>2</v>
      </c>
      <c r="C274" s="77">
        <v>2</v>
      </c>
      <c r="D274" s="77">
        <v>1</v>
      </c>
      <c r="E274" s="77">
        <v>1</v>
      </c>
      <c r="F274" s="79"/>
      <c r="G274" s="78" t="s">
        <v>165</v>
      </c>
      <c r="H274" s="10">
        <v>241</v>
      </c>
      <c r="I274" s="65">
        <f>SUM(I275)</f>
        <v>0</v>
      </c>
      <c r="J274" s="65">
        <f>SUM(J275)</f>
        <v>0</v>
      </c>
      <c r="K274" s="65">
        <f>SUM(K275)</f>
        <v>0</v>
      </c>
      <c r="L274" s="65">
        <f>SUM(L275)</f>
        <v>0</v>
      </c>
    </row>
    <row r="275" spans="1:13" hidden="1">
      <c r="A275" s="80">
        <v>3</v>
      </c>
      <c r="B275" s="76">
        <v>2</v>
      </c>
      <c r="C275" s="77">
        <v>2</v>
      </c>
      <c r="D275" s="77">
        <v>1</v>
      </c>
      <c r="E275" s="77">
        <v>1</v>
      </c>
      <c r="F275" s="79">
        <v>1</v>
      </c>
      <c r="G275" s="78" t="s">
        <v>165</v>
      </c>
      <c r="H275" s="10">
        <v>242</v>
      </c>
      <c r="I275" s="83">
        <v>0</v>
      </c>
      <c r="J275" s="83">
        <v>0</v>
      </c>
      <c r="K275" s="83">
        <v>0</v>
      </c>
      <c r="L275" s="83">
        <v>0</v>
      </c>
    </row>
    <row r="276" spans="1:13" ht="24" hidden="1" customHeight="1">
      <c r="A276" s="80">
        <v>3</v>
      </c>
      <c r="B276" s="76">
        <v>2</v>
      </c>
      <c r="C276" s="77">
        <v>2</v>
      </c>
      <c r="D276" s="77">
        <v>1</v>
      </c>
      <c r="E276" s="77">
        <v>2</v>
      </c>
      <c r="F276" s="79"/>
      <c r="G276" s="78" t="s">
        <v>188</v>
      </c>
      <c r="H276" s="10">
        <v>243</v>
      </c>
      <c r="I276" s="65">
        <f>SUM(I277:I278)</f>
        <v>0</v>
      </c>
      <c r="J276" s="65">
        <f>SUM(J277:J278)</f>
        <v>0</v>
      </c>
      <c r="K276" s="65">
        <f>SUM(K277:K278)</f>
        <v>0</v>
      </c>
      <c r="L276" s="65">
        <f>SUM(L277:L278)</f>
        <v>0</v>
      </c>
      <c r="M276"/>
    </row>
    <row r="277" spans="1:13" ht="24" hidden="1" customHeight="1">
      <c r="A277" s="80">
        <v>3</v>
      </c>
      <c r="B277" s="76">
        <v>2</v>
      </c>
      <c r="C277" s="77">
        <v>2</v>
      </c>
      <c r="D277" s="77">
        <v>1</v>
      </c>
      <c r="E277" s="77">
        <v>2</v>
      </c>
      <c r="F277" s="79">
        <v>1</v>
      </c>
      <c r="G277" s="78" t="s">
        <v>167</v>
      </c>
      <c r="H277" s="10">
        <v>244</v>
      </c>
      <c r="I277" s="83">
        <v>0</v>
      </c>
      <c r="J277" s="82">
        <v>0</v>
      </c>
      <c r="K277" s="83">
        <v>0</v>
      </c>
      <c r="L277" s="83">
        <v>0</v>
      </c>
      <c r="M277"/>
    </row>
    <row r="278" spans="1:13" ht="32.25" hidden="1" customHeight="1">
      <c r="A278" s="80">
        <v>3</v>
      </c>
      <c r="B278" s="76">
        <v>2</v>
      </c>
      <c r="C278" s="77">
        <v>2</v>
      </c>
      <c r="D278" s="77">
        <v>1</v>
      </c>
      <c r="E278" s="77">
        <v>2</v>
      </c>
      <c r="F278" s="79">
        <v>2</v>
      </c>
      <c r="G278" s="78" t="s">
        <v>168</v>
      </c>
      <c r="H278" s="10">
        <v>245</v>
      </c>
      <c r="I278" s="83">
        <v>0</v>
      </c>
      <c r="J278" s="82">
        <v>0</v>
      </c>
      <c r="K278" s="83">
        <v>0</v>
      </c>
      <c r="L278" s="83">
        <v>0</v>
      </c>
      <c r="M278"/>
    </row>
    <row r="279" spans="1:13" ht="27" hidden="1" customHeight="1">
      <c r="A279" s="80">
        <v>3</v>
      </c>
      <c r="B279" s="76">
        <v>2</v>
      </c>
      <c r="C279" s="77">
        <v>2</v>
      </c>
      <c r="D279" s="77">
        <v>1</v>
      </c>
      <c r="E279" s="77">
        <v>3</v>
      </c>
      <c r="F279" s="79"/>
      <c r="G279" s="78" t="s">
        <v>169</v>
      </c>
      <c r="H279" s="10">
        <v>246</v>
      </c>
      <c r="I279" s="65">
        <f>SUM(I280:I281)</f>
        <v>0</v>
      </c>
      <c r="J279" s="65">
        <f>SUM(J280:J281)</f>
        <v>0</v>
      </c>
      <c r="K279" s="65">
        <f>SUM(K280:K281)</f>
        <v>0</v>
      </c>
      <c r="L279" s="65">
        <f>SUM(L280:L281)</f>
        <v>0</v>
      </c>
      <c r="M279"/>
    </row>
    <row r="280" spans="1:13" ht="27.75" hidden="1" customHeight="1">
      <c r="A280" s="80">
        <v>3</v>
      </c>
      <c r="B280" s="76">
        <v>2</v>
      </c>
      <c r="C280" s="77">
        <v>2</v>
      </c>
      <c r="D280" s="77">
        <v>1</v>
      </c>
      <c r="E280" s="77">
        <v>3</v>
      </c>
      <c r="F280" s="79">
        <v>1</v>
      </c>
      <c r="G280" s="78" t="s">
        <v>170</v>
      </c>
      <c r="H280" s="10">
        <v>247</v>
      </c>
      <c r="I280" s="83">
        <v>0</v>
      </c>
      <c r="J280" s="82">
        <v>0</v>
      </c>
      <c r="K280" s="83">
        <v>0</v>
      </c>
      <c r="L280" s="83">
        <v>0</v>
      </c>
      <c r="M280"/>
    </row>
    <row r="281" spans="1:13" ht="27" hidden="1" customHeight="1">
      <c r="A281" s="80">
        <v>3</v>
      </c>
      <c r="B281" s="76">
        <v>2</v>
      </c>
      <c r="C281" s="77">
        <v>2</v>
      </c>
      <c r="D281" s="77">
        <v>1</v>
      </c>
      <c r="E281" s="77">
        <v>3</v>
      </c>
      <c r="F281" s="79">
        <v>2</v>
      </c>
      <c r="G281" s="78" t="s">
        <v>189</v>
      </c>
      <c r="H281" s="10">
        <v>248</v>
      </c>
      <c r="I281" s="83">
        <v>0</v>
      </c>
      <c r="J281" s="82">
        <v>0</v>
      </c>
      <c r="K281" s="83">
        <v>0</v>
      </c>
      <c r="L281" s="83">
        <v>0</v>
      </c>
      <c r="M281"/>
    </row>
    <row r="282" spans="1:13" ht="25.5" hidden="1" customHeight="1">
      <c r="A282" s="80">
        <v>3</v>
      </c>
      <c r="B282" s="76">
        <v>2</v>
      </c>
      <c r="C282" s="77">
        <v>2</v>
      </c>
      <c r="D282" s="77">
        <v>2</v>
      </c>
      <c r="E282" s="77"/>
      <c r="F282" s="79"/>
      <c r="G282" s="78" t="s">
        <v>190</v>
      </c>
      <c r="H282" s="10">
        <v>249</v>
      </c>
      <c r="I282" s="65">
        <f>I283</f>
        <v>0</v>
      </c>
      <c r="J282" s="66">
        <f>J283</f>
        <v>0</v>
      </c>
      <c r="K282" s="65">
        <f>K283</f>
        <v>0</v>
      </c>
      <c r="L282" s="66">
        <f>L283</f>
        <v>0</v>
      </c>
      <c r="M282"/>
    </row>
    <row r="283" spans="1:13" ht="32.25" hidden="1" customHeight="1">
      <c r="A283" s="76">
        <v>3</v>
      </c>
      <c r="B283" s="77">
        <v>2</v>
      </c>
      <c r="C283" s="69">
        <v>2</v>
      </c>
      <c r="D283" s="69">
        <v>2</v>
      </c>
      <c r="E283" s="69">
        <v>1</v>
      </c>
      <c r="F283" s="72"/>
      <c r="G283" s="78" t="s">
        <v>190</v>
      </c>
      <c r="H283" s="10">
        <v>250</v>
      </c>
      <c r="I283" s="86">
        <f>SUM(I284:I285)</f>
        <v>0</v>
      </c>
      <c r="J283" s="108">
        <f>SUM(J284:J285)</f>
        <v>0</v>
      </c>
      <c r="K283" s="87">
        <f>SUM(K284:K285)</f>
        <v>0</v>
      </c>
      <c r="L283" s="87">
        <f>SUM(L284:L285)</f>
        <v>0</v>
      </c>
      <c r="M283"/>
    </row>
    <row r="284" spans="1:13" ht="25.5" hidden="1" customHeight="1">
      <c r="A284" s="76">
        <v>3</v>
      </c>
      <c r="B284" s="77">
        <v>2</v>
      </c>
      <c r="C284" s="77">
        <v>2</v>
      </c>
      <c r="D284" s="77">
        <v>2</v>
      </c>
      <c r="E284" s="77">
        <v>1</v>
      </c>
      <c r="F284" s="79">
        <v>1</v>
      </c>
      <c r="G284" s="78" t="s">
        <v>191</v>
      </c>
      <c r="H284" s="10">
        <v>251</v>
      </c>
      <c r="I284" s="83">
        <v>0</v>
      </c>
      <c r="J284" s="83">
        <v>0</v>
      </c>
      <c r="K284" s="83">
        <v>0</v>
      </c>
      <c r="L284" s="83">
        <v>0</v>
      </c>
      <c r="M284"/>
    </row>
    <row r="285" spans="1:13" ht="25.5" hidden="1" customHeight="1">
      <c r="A285" s="76">
        <v>3</v>
      </c>
      <c r="B285" s="77">
        <v>2</v>
      </c>
      <c r="C285" s="77">
        <v>2</v>
      </c>
      <c r="D285" s="77">
        <v>2</v>
      </c>
      <c r="E285" s="77">
        <v>1</v>
      </c>
      <c r="F285" s="79">
        <v>2</v>
      </c>
      <c r="G285" s="80" t="s">
        <v>192</v>
      </c>
      <c r="H285" s="10">
        <v>252</v>
      </c>
      <c r="I285" s="83">
        <v>0</v>
      </c>
      <c r="J285" s="83">
        <v>0</v>
      </c>
      <c r="K285" s="83">
        <v>0</v>
      </c>
      <c r="L285" s="83">
        <v>0</v>
      </c>
      <c r="M285"/>
    </row>
    <row r="286" spans="1:13" ht="25.5" hidden="1" customHeight="1">
      <c r="A286" s="76">
        <v>3</v>
      </c>
      <c r="B286" s="77">
        <v>2</v>
      </c>
      <c r="C286" s="77">
        <v>2</v>
      </c>
      <c r="D286" s="77">
        <v>3</v>
      </c>
      <c r="E286" s="77"/>
      <c r="F286" s="79"/>
      <c r="G286" s="78" t="s">
        <v>193</v>
      </c>
      <c r="H286" s="10">
        <v>253</v>
      </c>
      <c r="I286" s="65">
        <f>I287</f>
        <v>0</v>
      </c>
      <c r="J286" s="106">
        <f>J287</f>
        <v>0</v>
      </c>
      <c r="K286" s="66">
        <f>K287</f>
        <v>0</v>
      </c>
      <c r="L286" s="66">
        <f>L287</f>
        <v>0</v>
      </c>
      <c r="M286"/>
    </row>
    <row r="287" spans="1:13" ht="30" hidden="1" customHeight="1">
      <c r="A287" s="71">
        <v>3</v>
      </c>
      <c r="B287" s="77">
        <v>2</v>
      </c>
      <c r="C287" s="77">
        <v>2</v>
      </c>
      <c r="D287" s="77">
        <v>3</v>
      </c>
      <c r="E287" s="77">
        <v>1</v>
      </c>
      <c r="F287" s="79"/>
      <c r="G287" s="78" t="s">
        <v>193</v>
      </c>
      <c r="H287" s="10">
        <v>254</v>
      </c>
      <c r="I287" s="65">
        <f>I288+I289</f>
        <v>0</v>
      </c>
      <c r="J287" s="65">
        <f>J288+J289</f>
        <v>0</v>
      </c>
      <c r="K287" s="65">
        <f>K288+K289</f>
        <v>0</v>
      </c>
      <c r="L287" s="65">
        <f>L288+L289</f>
        <v>0</v>
      </c>
      <c r="M287"/>
    </row>
    <row r="288" spans="1:13" ht="31.5" hidden="1" customHeight="1">
      <c r="A288" s="71">
        <v>3</v>
      </c>
      <c r="B288" s="77">
        <v>2</v>
      </c>
      <c r="C288" s="77">
        <v>2</v>
      </c>
      <c r="D288" s="77">
        <v>3</v>
      </c>
      <c r="E288" s="77">
        <v>1</v>
      </c>
      <c r="F288" s="79">
        <v>1</v>
      </c>
      <c r="G288" s="78" t="s">
        <v>194</v>
      </c>
      <c r="H288" s="10">
        <v>255</v>
      </c>
      <c r="I288" s="83">
        <v>0</v>
      </c>
      <c r="J288" s="83">
        <v>0</v>
      </c>
      <c r="K288" s="83">
        <v>0</v>
      </c>
      <c r="L288" s="83">
        <v>0</v>
      </c>
      <c r="M288"/>
    </row>
    <row r="289" spans="1:13" ht="25.5" hidden="1" customHeight="1">
      <c r="A289" s="71">
        <v>3</v>
      </c>
      <c r="B289" s="77">
        <v>2</v>
      </c>
      <c r="C289" s="77">
        <v>2</v>
      </c>
      <c r="D289" s="77">
        <v>3</v>
      </c>
      <c r="E289" s="77">
        <v>1</v>
      </c>
      <c r="F289" s="79">
        <v>2</v>
      </c>
      <c r="G289" s="78" t="s">
        <v>195</v>
      </c>
      <c r="H289" s="10">
        <v>256</v>
      </c>
      <c r="I289" s="83">
        <v>0</v>
      </c>
      <c r="J289" s="83">
        <v>0</v>
      </c>
      <c r="K289" s="83">
        <v>0</v>
      </c>
      <c r="L289" s="83">
        <v>0</v>
      </c>
      <c r="M289"/>
    </row>
    <row r="290" spans="1:13" ht="27" hidden="1" customHeight="1">
      <c r="A290" s="76">
        <v>3</v>
      </c>
      <c r="B290" s="77">
        <v>2</v>
      </c>
      <c r="C290" s="77">
        <v>2</v>
      </c>
      <c r="D290" s="77">
        <v>4</v>
      </c>
      <c r="E290" s="77"/>
      <c r="F290" s="79"/>
      <c r="G290" s="78" t="s">
        <v>196</v>
      </c>
      <c r="H290" s="10">
        <v>257</v>
      </c>
      <c r="I290" s="65">
        <f>I291</f>
        <v>0</v>
      </c>
      <c r="J290" s="106">
        <f>J291</f>
        <v>0</v>
      </c>
      <c r="K290" s="66">
        <f>K291</f>
        <v>0</v>
      </c>
      <c r="L290" s="66">
        <f>L291</f>
        <v>0</v>
      </c>
      <c r="M290"/>
    </row>
    <row r="291" spans="1:13" hidden="1">
      <c r="A291" s="76">
        <v>3</v>
      </c>
      <c r="B291" s="77">
        <v>2</v>
      </c>
      <c r="C291" s="77">
        <v>2</v>
      </c>
      <c r="D291" s="77">
        <v>4</v>
      </c>
      <c r="E291" s="77">
        <v>1</v>
      </c>
      <c r="F291" s="79"/>
      <c r="G291" s="78" t="s">
        <v>196</v>
      </c>
      <c r="H291" s="10">
        <v>258</v>
      </c>
      <c r="I291" s="65">
        <f>SUM(I292:I293)</f>
        <v>0</v>
      </c>
      <c r="J291" s="106">
        <f>SUM(J292:J293)</f>
        <v>0</v>
      </c>
      <c r="K291" s="66">
        <f>SUM(K292:K293)</f>
        <v>0</v>
      </c>
      <c r="L291" s="66">
        <f>SUM(L292:L293)</f>
        <v>0</v>
      </c>
    </row>
    <row r="292" spans="1:13" ht="30.75" hidden="1" customHeight="1">
      <c r="A292" s="76">
        <v>3</v>
      </c>
      <c r="B292" s="77">
        <v>2</v>
      </c>
      <c r="C292" s="77">
        <v>2</v>
      </c>
      <c r="D292" s="77">
        <v>4</v>
      </c>
      <c r="E292" s="77">
        <v>1</v>
      </c>
      <c r="F292" s="79">
        <v>1</v>
      </c>
      <c r="G292" s="78" t="s">
        <v>197</v>
      </c>
      <c r="H292" s="10">
        <v>259</v>
      </c>
      <c r="I292" s="83">
        <v>0</v>
      </c>
      <c r="J292" s="83">
        <v>0</v>
      </c>
      <c r="K292" s="83">
        <v>0</v>
      </c>
      <c r="L292" s="83">
        <v>0</v>
      </c>
      <c r="M292"/>
    </row>
    <row r="293" spans="1:13" ht="27.75" hidden="1" customHeight="1">
      <c r="A293" s="71">
        <v>3</v>
      </c>
      <c r="B293" s="69">
        <v>2</v>
      </c>
      <c r="C293" s="69">
        <v>2</v>
      </c>
      <c r="D293" s="69">
        <v>4</v>
      </c>
      <c r="E293" s="69">
        <v>1</v>
      </c>
      <c r="F293" s="72">
        <v>2</v>
      </c>
      <c r="G293" s="80" t="s">
        <v>198</v>
      </c>
      <c r="H293" s="10">
        <v>260</v>
      </c>
      <c r="I293" s="83">
        <v>0</v>
      </c>
      <c r="J293" s="83">
        <v>0</v>
      </c>
      <c r="K293" s="83">
        <v>0</v>
      </c>
      <c r="L293" s="83">
        <v>0</v>
      </c>
      <c r="M293"/>
    </row>
    <row r="294" spans="1:13" ht="28.5" hidden="1" customHeight="1">
      <c r="A294" s="76">
        <v>3</v>
      </c>
      <c r="B294" s="77">
        <v>2</v>
      </c>
      <c r="C294" s="77">
        <v>2</v>
      </c>
      <c r="D294" s="77">
        <v>5</v>
      </c>
      <c r="E294" s="77"/>
      <c r="F294" s="79"/>
      <c r="G294" s="78" t="s">
        <v>199</v>
      </c>
      <c r="H294" s="10">
        <v>261</v>
      </c>
      <c r="I294" s="65">
        <f t="shared" ref="I294:L295" si="26">I295</f>
        <v>0</v>
      </c>
      <c r="J294" s="106">
        <f t="shared" si="26"/>
        <v>0</v>
      </c>
      <c r="K294" s="66">
        <f t="shared" si="26"/>
        <v>0</v>
      </c>
      <c r="L294" s="66">
        <f t="shared" si="26"/>
        <v>0</v>
      </c>
      <c r="M294"/>
    </row>
    <row r="295" spans="1:13" ht="26.25" hidden="1" customHeight="1">
      <c r="A295" s="76">
        <v>3</v>
      </c>
      <c r="B295" s="77">
        <v>2</v>
      </c>
      <c r="C295" s="77">
        <v>2</v>
      </c>
      <c r="D295" s="77">
        <v>5</v>
      </c>
      <c r="E295" s="77">
        <v>1</v>
      </c>
      <c r="F295" s="79"/>
      <c r="G295" s="78" t="s">
        <v>199</v>
      </c>
      <c r="H295" s="10">
        <v>262</v>
      </c>
      <c r="I295" s="65">
        <f t="shared" si="26"/>
        <v>0</v>
      </c>
      <c r="J295" s="106">
        <f t="shared" si="26"/>
        <v>0</v>
      </c>
      <c r="K295" s="66">
        <f t="shared" si="26"/>
        <v>0</v>
      </c>
      <c r="L295" s="66">
        <f t="shared" si="26"/>
        <v>0</v>
      </c>
      <c r="M295"/>
    </row>
    <row r="296" spans="1:13" ht="26.25" hidden="1" customHeight="1">
      <c r="A296" s="76">
        <v>3</v>
      </c>
      <c r="B296" s="77">
        <v>2</v>
      </c>
      <c r="C296" s="77">
        <v>2</v>
      </c>
      <c r="D296" s="77">
        <v>5</v>
      </c>
      <c r="E296" s="77">
        <v>1</v>
      </c>
      <c r="F296" s="79">
        <v>1</v>
      </c>
      <c r="G296" s="78" t="s">
        <v>199</v>
      </c>
      <c r="H296" s="10">
        <v>263</v>
      </c>
      <c r="I296" s="83">
        <v>0</v>
      </c>
      <c r="J296" s="83">
        <v>0</v>
      </c>
      <c r="K296" s="83">
        <v>0</v>
      </c>
      <c r="L296" s="83">
        <v>0</v>
      </c>
      <c r="M296"/>
    </row>
    <row r="297" spans="1:13" ht="26.25" hidden="1" customHeight="1">
      <c r="A297" s="76">
        <v>3</v>
      </c>
      <c r="B297" s="77">
        <v>2</v>
      </c>
      <c r="C297" s="77">
        <v>2</v>
      </c>
      <c r="D297" s="77">
        <v>6</v>
      </c>
      <c r="E297" s="77"/>
      <c r="F297" s="79"/>
      <c r="G297" s="78" t="s">
        <v>182</v>
      </c>
      <c r="H297" s="10">
        <v>264</v>
      </c>
      <c r="I297" s="65">
        <f t="shared" ref="I297:L298" si="27">I298</f>
        <v>0</v>
      </c>
      <c r="J297" s="139">
        <f t="shared" si="27"/>
        <v>0</v>
      </c>
      <c r="K297" s="66">
        <f t="shared" si="27"/>
        <v>0</v>
      </c>
      <c r="L297" s="66">
        <f t="shared" si="27"/>
        <v>0</v>
      </c>
      <c r="M297"/>
    </row>
    <row r="298" spans="1:13" ht="30" hidden="1" customHeight="1">
      <c r="A298" s="76">
        <v>3</v>
      </c>
      <c r="B298" s="77">
        <v>2</v>
      </c>
      <c r="C298" s="77">
        <v>2</v>
      </c>
      <c r="D298" s="77">
        <v>6</v>
      </c>
      <c r="E298" s="77">
        <v>1</v>
      </c>
      <c r="F298" s="79"/>
      <c r="G298" s="78" t="s">
        <v>182</v>
      </c>
      <c r="H298" s="10">
        <v>265</v>
      </c>
      <c r="I298" s="65">
        <f t="shared" si="27"/>
        <v>0</v>
      </c>
      <c r="J298" s="139">
        <f t="shared" si="27"/>
        <v>0</v>
      </c>
      <c r="K298" s="66">
        <f t="shared" si="27"/>
        <v>0</v>
      </c>
      <c r="L298" s="66">
        <f t="shared" si="27"/>
        <v>0</v>
      </c>
      <c r="M298"/>
    </row>
    <row r="299" spans="1:13" ht="24.75" hidden="1" customHeight="1">
      <c r="A299" s="76">
        <v>3</v>
      </c>
      <c r="B299" s="98">
        <v>2</v>
      </c>
      <c r="C299" s="98">
        <v>2</v>
      </c>
      <c r="D299" s="77">
        <v>6</v>
      </c>
      <c r="E299" s="98">
        <v>1</v>
      </c>
      <c r="F299" s="99">
        <v>1</v>
      </c>
      <c r="G299" s="100" t="s">
        <v>182</v>
      </c>
      <c r="H299" s="10">
        <v>266</v>
      </c>
      <c r="I299" s="83">
        <v>0</v>
      </c>
      <c r="J299" s="83">
        <v>0</v>
      </c>
      <c r="K299" s="83">
        <v>0</v>
      </c>
      <c r="L299" s="83">
        <v>0</v>
      </c>
      <c r="M299"/>
    </row>
    <row r="300" spans="1:13" ht="29.25" hidden="1" customHeight="1">
      <c r="A300" s="80">
        <v>3</v>
      </c>
      <c r="B300" s="76">
        <v>2</v>
      </c>
      <c r="C300" s="77">
        <v>2</v>
      </c>
      <c r="D300" s="77">
        <v>7</v>
      </c>
      <c r="E300" s="77"/>
      <c r="F300" s="79"/>
      <c r="G300" s="78" t="s">
        <v>183</v>
      </c>
      <c r="H300" s="10">
        <v>267</v>
      </c>
      <c r="I300" s="65">
        <f>I301</f>
        <v>0</v>
      </c>
      <c r="J300" s="139">
        <f>J301</f>
        <v>0</v>
      </c>
      <c r="K300" s="66">
        <f>K301</f>
        <v>0</v>
      </c>
      <c r="L300" s="66">
        <f>L301</f>
        <v>0</v>
      </c>
      <c r="M300"/>
    </row>
    <row r="301" spans="1:13" ht="26.25" hidden="1" customHeight="1">
      <c r="A301" s="80">
        <v>3</v>
      </c>
      <c r="B301" s="76">
        <v>2</v>
      </c>
      <c r="C301" s="77">
        <v>2</v>
      </c>
      <c r="D301" s="77">
        <v>7</v>
      </c>
      <c r="E301" s="77">
        <v>1</v>
      </c>
      <c r="F301" s="79"/>
      <c r="G301" s="78" t="s">
        <v>183</v>
      </c>
      <c r="H301" s="10">
        <v>268</v>
      </c>
      <c r="I301" s="65">
        <f>I302+I303</f>
        <v>0</v>
      </c>
      <c r="J301" s="65">
        <f>J302+J303</f>
        <v>0</v>
      </c>
      <c r="K301" s="65">
        <f>K302+K303</f>
        <v>0</v>
      </c>
      <c r="L301" s="65">
        <f>L302+L303</f>
        <v>0</v>
      </c>
      <c r="M301"/>
    </row>
    <row r="302" spans="1:13" ht="27.75" hidden="1" customHeight="1">
      <c r="A302" s="80">
        <v>3</v>
      </c>
      <c r="B302" s="76">
        <v>2</v>
      </c>
      <c r="C302" s="76">
        <v>2</v>
      </c>
      <c r="D302" s="77">
        <v>7</v>
      </c>
      <c r="E302" s="77">
        <v>1</v>
      </c>
      <c r="F302" s="79">
        <v>1</v>
      </c>
      <c r="G302" s="78" t="s">
        <v>184</v>
      </c>
      <c r="H302" s="10">
        <v>269</v>
      </c>
      <c r="I302" s="83">
        <v>0</v>
      </c>
      <c r="J302" s="83">
        <v>0</v>
      </c>
      <c r="K302" s="83">
        <v>0</v>
      </c>
      <c r="L302" s="83">
        <v>0</v>
      </c>
      <c r="M302"/>
    </row>
    <row r="303" spans="1:13" ht="25.5" hidden="1" customHeight="1">
      <c r="A303" s="80">
        <v>3</v>
      </c>
      <c r="B303" s="76">
        <v>2</v>
      </c>
      <c r="C303" s="76">
        <v>2</v>
      </c>
      <c r="D303" s="77">
        <v>7</v>
      </c>
      <c r="E303" s="77">
        <v>1</v>
      </c>
      <c r="F303" s="79">
        <v>2</v>
      </c>
      <c r="G303" s="78" t="s">
        <v>185</v>
      </c>
      <c r="H303" s="10">
        <v>270</v>
      </c>
      <c r="I303" s="83">
        <v>0</v>
      </c>
      <c r="J303" s="83">
        <v>0</v>
      </c>
      <c r="K303" s="83">
        <v>0</v>
      </c>
      <c r="L303" s="83">
        <v>0</v>
      </c>
      <c r="M303"/>
    </row>
    <row r="304" spans="1:13" ht="30" hidden="1" customHeight="1">
      <c r="A304" s="84">
        <v>3</v>
      </c>
      <c r="B304" s="84">
        <v>3</v>
      </c>
      <c r="C304" s="61"/>
      <c r="D304" s="62"/>
      <c r="E304" s="62"/>
      <c r="F304" s="64"/>
      <c r="G304" s="63" t="s">
        <v>200</v>
      </c>
      <c r="H304" s="10">
        <v>271</v>
      </c>
      <c r="I304" s="65">
        <f>SUM(I305+I337)</f>
        <v>0</v>
      </c>
      <c r="J304" s="139">
        <f>SUM(J305+J337)</f>
        <v>0</v>
      </c>
      <c r="K304" s="66">
        <f>SUM(K305+K337)</f>
        <v>0</v>
      </c>
      <c r="L304" s="66">
        <f>SUM(L305+L337)</f>
        <v>0</v>
      </c>
      <c r="M304"/>
    </row>
    <row r="305" spans="1:13" ht="40.5" hidden="1" customHeight="1">
      <c r="A305" s="80">
        <v>3</v>
      </c>
      <c r="B305" s="80">
        <v>3</v>
      </c>
      <c r="C305" s="76">
        <v>1</v>
      </c>
      <c r="D305" s="77"/>
      <c r="E305" s="77"/>
      <c r="F305" s="79"/>
      <c r="G305" s="78" t="s">
        <v>201</v>
      </c>
      <c r="H305" s="10">
        <v>272</v>
      </c>
      <c r="I305" s="65">
        <f>SUM(I306+I315+I319+I323+I327+I330+I333)</f>
        <v>0</v>
      </c>
      <c r="J305" s="139">
        <f>SUM(J306+J315+J319+J323+J327+J330+J333)</f>
        <v>0</v>
      </c>
      <c r="K305" s="66">
        <f>SUM(K306+K315+K319+K323+K327+K330+K333)</f>
        <v>0</v>
      </c>
      <c r="L305" s="66">
        <f>SUM(L306+L315+L319+L323+L327+L330+L333)</f>
        <v>0</v>
      </c>
      <c r="M305"/>
    </row>
    <row r="306" spans="1:13" ht="29.25" hidden="1" customHeight="1">
      <c r="A306" s="80">
        <v>3</v>
      </c>
      <c r="B306" s="80">
        <v>3</v>
      </c>
      <c r="C306" s="76">
        <v>1</v>
      </c>
      <c r="D306" s="77">
        <v>1</v>
      </c>
      <c r="E306" s="77"/>
      <c r="F306" s="79"/>
      <c r="G306" s="78" t="s">
        <v>187</v>
      </c>
      <c r="H306" s="10">
        <v>273</v>
      </c>
      <c r="I306" s="65">
        <f>SUM(I307+I309+I312)</f>
        <v>0</v>
      </c>
      <c r="J306" s="65">
        <f>SUM(J307+J309+J312)</f>
        <v>0</v>
      </c>
      <c r="K306" s="65">
        <f>SUM(K307+K309+K312)</f>
        <v>0</v>
      </c>
      <c r="L306" s="65">
        <f>SUM(L307+L309+L312)</f>
        <v>0</v>
      </c>
      <c r="M306"/>
    </row>
    <row r="307" spans="1:13" ht="27" hidden="1" customHeight="1">
      <c r="A307" s="80">
        <v>3</v>
      </c>
      <c r="B307" s="80">
        <v>3</v>
      </c>
      <c r="C307" s="76">
        <v>1</v>
      </c>
      <c r="D307" s="77">
        <v>1</v>
      </c>
      <c r="E307" s="77">
        <v>1</v>
      </c>
      <c r="F307" s="79"/>
      <c r="G307" s="78" t="s">
        <v>165</v>
      </c>
      <c r="H307" s="10">
        <v>274</v>
      </c>
      <c r="I307" s="65">
        <f>SUM(I308:I308)</f>
        <v>0</v>
      </c>
      <c r="J307" s="139">
        <f>SUM(J308:J308)</f>
        <v>0</v>
      </c>
      <c r="K307" s="66">
        <f>SUM(K308:K308)</f>
        <v>0</v>
      </c>
      <c r="L307" s="66">
        <f>SUM(L308:L308)</f>
        <v>0</v>
      </c>
      <c r="M307"/>
    </row>
    <row r="308" spans="1:13" ht="28.5" hidden="1" customHeight="1">
      <c r="A308" s="80">
        <v>3</v>
      </c>
      <c r="B308" s="80">
        <v>3</v>
      </c>
      <c r="C308" s="76">
        <v>1</v>
      </c>
      <c r="D308" s="77">
        <v>1</v>
      </c>
      <c r="E308" s="77">
        <v>1</v>
      </c>
      <c r="F308" s="79">
        <v>1</v>
      </c>
      <c r="G308" s="78" t="s">
        <v>165</v>
      </c>
      <c r="H308" s="10">
        <v>275</v>
      </c>
      <c r="I308" s="83">
        <v>0</v>
      </c>
      <c r="J308" s="83">
        <v>0</v>
      </c>
      <c r="K308" s="83">
        <v>0</v>
      </c>
      <c r="L308" s="83">
        <v>0</v>
      </c>
      <c r="M308"/>
    </row>
    <row r="309" spans="1:13" ht="31.5" hidden="1" customHeight="1">
      <c r="A309" s="80">
        <v>3</v>
      </c>
      <c r="B309" s="80">
        <v>3</v>
      </c>
      <c r="C309" s="76">
        <v>1</v>
      </c>
      <c r="D309" s="77">
        <v>1</v>
      </c>
      <c r="E309" s="77">
        <v>2</v>
      </c>
      <c r="F309" s="79"/>
      <c r="G309" s="78" t="s">
        <v>188</v>
      </c>
      <c r="H309" s="10">
        <v>276</v>
      </c>
      <c r="I309" s="65">
        <f>SUM(I310:I311)</f>
        <v>0</v>
      </c>
      <c r="J309" s="65">
        <f>SUM(J310:J311)</f>
        <v>0</v>
      </c>
      <c r="K309" s="65">
        <f>SUM(K310:K311)</f>
        <v>0</v>
      </c>
      <c r="L309" s="65">
        <f>SUM(L310:L311)</f>
        <v>0</v>
      </c>
      <c r="M309"/>
    </row>
    <row r="310" spans="1:13" ht="25.5" hidden="1" customHeight="1">
      <c r="A310" s="80">
        <v>3</v>
      </c>
      <c r="B310" s="80">
        <v>3</v>
      </c>
      <c r="C310" s="76">
        <v>1</v>
      </c>
      <c r="D310" s="77">
        <v>1</v>
      </c>
      <c r="E310" s="77">
        <v>2</v>
      </c>
      <c r="F310" s="79">
        <v>1</v>
      </c>
      <c r="G310" s="78" t="s">
        <v>167</v>
      </c>
      <c r="H310" s="10">
        <v>277</v>
      </c>
      <c r="I310" s="83">
        <v>0</v>
      </c>
      <c r="J310" s="83">
        <v>0</v>
      </c>
      <c r="K310" s="83">
        <v>0</v>
      </c>
      <c r="L310" s="83">
        <v>0</v>
      </c>
      <c r="M310"/>
    </row>
    <row r="311" spans="1:13" ht="29.25" hidden="1" customHeight="1">
      <c r="A311" s="80">
        <v>3</v>
      </c>
      <c r="B311" s="80">
        <v>3</v>
      </c>
      <c r="C311" s="76">
        <v>1</v>
      </c>
      <c r="D311" s="77">
        <v>1</v>
      </c>
      <c r="E311" s="77">
        <v>2</v>
      </c>
      <c r="F311" s="79">
        <v>2</v>
      </c>
      <c r="G311" s="78" t="s">
        <v>168</v>
      </c>
      <c r="H311" s="10">
        <v>278</v>
      </c>
      <c r="I311" s="83">
        <v>0</v>
      </c>
      <c r="J311" s="83">
        <v>0</v>
      </c>
      <c r="K311" s="83">
        <v>0</v>
      </c>
      <c r="L311" s="83">
        <v>0</v>
      </c>
      <c r="M311"/>
    </row>
    <row r="312" spans="1:13" ht="28.5" hidden="1" customHeight="1">
      <c r="A312" s="80">
        <v>3</v>
      </c>
      <c r="B312" s="80">
        <v>3</v>
      </c>
      <c r="C312" s="76">
        <v>1</v>
      </c>
      <c r="D312" s="77">
        <v>1</v>
      </c>
      <c r="E312" s="77">
        <v>3</v>
      </c>
      <c r="F312" s="79"/>
      <c r="G312" s="78" t="s">
        <v>169</v>
      </c>
      <c r="H312" s="10">
        <v>279</v>
      </c>
      <c r="I312" s="65">
        <f>SUM(I313:I314)</f>
        <v>0</v>
      </c>
      <c r="J312" s="65">
        <f>SUM(J313:J314)</f>
        <v>0</v>
      </c>
      <c r="K312" s="65">
        <f>SUM(K313:K314)</f>
        <v>0</v>
      </c>
      <c r="L312" s="65">
        <f>SUM(L313:L314)</f>
        <v>0</v>
      </c>
      <c r="M312"/>
    </row>
    <row r="313" spans="1:13" ht="24.75" hidden="1" customHeight="1">
      <c r="A313" s="80">
        <v>3</v>
      </c>
      <c r="B313" s="80">
        <v>3</v>
      </c>
      <c r="C313" s="76">
        <v>1</v>
      </c>
      <c r="D313" s="77">
        <v>1</v>
      </c>
      <c r="E313" s="77">
        <v>3</v>
      </c>
      <c r="F313" s="79">
        <v>1</v>
      </c>
      <c r="G313" s="78" t="s">
        <v>170</v>
      </c>
      <c r="H313" s="10">
        <v>280</v>
      </c>
      <c r="I313" s="83">
        <v>0</v>
      </c>
      <c r="J313" s="83">
        <v>0</v>
      </c>
      <c r="K313" s="83">
        <v>0</v>
      </c>
      <c r="L313" s="83">
        <v>0</v>
      </c>
      <c r="M313"/>
    </row>
    <row r="314" spans="1:13" ht="22.5" hidden="1" customHeight="1">
      <c r="A314" s="80">
        <v>3</v>
      </c>
      <c r="B314" s="80">
        <v>3</v>
      </c>
      <c r="C314" s="76">
        <v>1</v>
      </c>
      <c r="D314" s="77">
        <v>1</v>
      </c>
      <c r="E314" s="77">
        <v>3</v>
      </c>
      <c r="F314" s="79">
        <v>2</v>
      </c>
      <c r="G314" s="78" t="s">
        <v>189</v>
      </c>
      <c r="H314" s="10">
        <v>281</v>
      </c>
      <c r="I314" s="83">
        <v>0</v>
      </c>
      <c r="J314" s="83">
        <v>0</v>
      </c>
      <c r="K314" s="83">
        <v>0</v>
      </c>
      <c r="L314" s="83">
        <v>0</v>
      </c>
      <c r="M314"/>
    </row>
    <row r="315" spans="1:13" hidden="1">
      <c r="A315" s="96">
        <v>3</v>
      </c>
      <c r="B315" s="71">
        <v>3</v>
      </c>
      <c r="C315" s="76">
        <v>1</v>
      </c>
      <c r="D315" s="77">
        <v>2</v>
      </c>
      <c r="E315" s="77"/>
      <c r="F315" s="79"/>
      <c r="G315" s="78" t="s">
        <v>202</v>
      </c>
      <c r="H315" s="10">
        <v>282</v>
      </c>
      <c r="I315" s="65">
        <f>I316</f>
        <v>0</v>
      </c>
      <c r="J315" s="139">
        <f>J316</f>
        <v>0</v>
      </c>
      <c r="K315" s="66">
        <f>K316</f>
        <v>0</v>
      </c>
      <c r="L315" s="66">
        <f>L316</f>
        <v>0</v>
      </c>
    </row>
    <row r="316" spans="1:13" ht="26.25" hidden="1" customHeight="1">
      <c r="A316" s="96">
        <v>3</v>
      </c>
      <c r="B316" s="96">
        <v>3</v>
      </c>
      <c r="C316" s="71">
        <v>1</v>
      </c>
      <c r="D316" s="69">
        <v>2</v>
      </c>
      <c r="E316" s="69">
        <v>1</v>
      </c>
      <c r="F316" s="72"/>
      <c r="G316" s="78" t="s">
        <v>202</v>
      </c>
      <c r="H316" s="10">
        <v>283</v>
      </c>
      <c r="I316" s="86">
        <f>SUM(I317:I318)</f>
        <v>0</v>
      </c>
      <c r="J316" s="140">
        <f>SUM(J317:J318)</f>
        <v>0</v>
      </c>
      <c r="K316" s="87">
        <f>SUM(K317:K318)</f>
        <v>0</v>
      </c>
      <c r="L316" s="87">
        <f>SUM(L317:L318)</f>
        <v>0</v>
      </c>
      <c r="M316"/>
    </row>
    <row r="317" spans="1:13" ht="25.5" hidden="1" customHeight="1">
      <c r="A317" s="80">
        <v>3</v>
      </c>
      <c r="B317" s="80">
        <v>3</v>
      </c>
      <c r="C317" s="76">
        <v>1</v>
      </c>
      <c r="D317" s="77">
        <v>2</v>
      </c>
      <c r="E317" s="77">
        <v>1</v>
      </c>
      <c r="F317" s="79">
        <v>1</v>
      </c>
      <c r="G317" s="78" t="s">
        <v>203</v>
      </c>
      <c r="H317" s="10">
        <v>284</v>
      </c>
      <c r="I317" s="83">
        <v>0</v>
      </c>
      <c r="J317" s="83">
        <v>0</v>
      </c>
      <c r="K317" s="83">
        <v>0</v>
      </c>
      <c r="L317" s="83">
        <v>0</v>
      </c>
      <c r="M317"/>
    </row>
    <row r="318" spans="1:13" ht="24" hidden="1" customHeight="1">
      <c r="A318" s="88">
        <v>3</v>
      </c>
      <c r="B318" s="123">
        <v>3</v>
      </c>
      <c r="C318" s="97">
        <v>1</v>
      </c>
      <c r="D318" s="98">
        <v>2</v>
      </c>
      <c r="E318" s="98">
        <v>1</v>
      </c>
      <c r="F318" s="99">
        <v>2</v>
      </c>
      <c r="G318" s="100" t="s">
        <v>204</v>
      </c>
      <c r="H318" s="10">
        <v>285</v>
      </c>
      <c r="I318" s="83">
        <v>0</v>
      </c>
      <c r="J318" s="83">
        <v>0</v>
      </c>
      <c r="K318" s="83">
        <v>0</v>
      </c>
      <c r="L318" s="83">
        <v>0</v>
      </c>
      <c r="M318"/>
    </row>
    <row r="319" spans="1:13" ht="27.75" hidden="1" customHeight="1">
      <c r="A319" s="76">
        <v>3</v>
      </c>
      <c r="B319" s="78">
        <v>3</v>
      </c>
      <c r="C319" s="76">
        <v>1</v>
      </c>
      <c r="D319" s="77">
        <v>3</v>
      </c>
      <c r="E319" s="77"/>
      <c r="F319" s="79"/>
      <c r="G319" s="78" t="s">
        <v>205</v>
      </c>
      <c r="H319" s="10">
        <v>286</v>
      </c>
      <c r="I319" s="65">
        <f>I320</f>
        <v>0</v>
      </c>
      <c r="J319" s="139">
        <f>J320</f>
        <v>0</v>
      </c>
      <c r="K319" s="66">
        <f>K320</f>
        <v>0</v>
      </c>
      <c r="L319" s="66">
        <f>L320</f>
        <v>0</v>
      </c>
      <c r="M319"/>
    </row>
    <row r="320" spans="1:13" ht="24" hidden="1" customHeight="1">
      <c r="A320" s="76">
        <v>3</v>
      </c>
      <c r="B320" s="100">
        <v>3</v>
      </c>
      <c r="C320" s="97">
        <v>1</v>
      </c>
      <c r="D320" s="98">
        <v>3</v>
      </c>
      <c r="E320" s="98">
        <v>1</v>
      </c>
      <c r="F320" s="99"/>
      <c r="G320" s="78" t="s">
        <v>205</v>
      </c>
      <c r="H320" s="10">
        <v>287</v>
      </c>
      <c r="I320" s="66">
        <f>I321+I322</f>
        <v>0</v>
      </c>
      <c r="J320" s="66">
        <f>J321+J322</f>
        <v>0</v>
      </c>
      <c r="K320" s="66">
        <f>K321+K322</f>
        <v>0</v>
      </c>
      <c r="L320" s="66">
        <f>L321+L322</f>
        <v>0</v>
      </c>
      <c r="M320"/>
    </row>
    <row r="321" spans="1:13" ht="27" hidden="1" customHeight="1">
      <c r="A321" s="76">
        <v>3</v>
      </c>
      <c r="B321" s="78">
        <v>3</v>
      </c>
      <c r="C321" s="76">
        <v>1</v>
      </c>
      <c r="D321" s="77">
        <v>3</v>
      </c>
      <c r="E321" s="77">
        <v>1</v>
      </c>
      <c r="F321" s="79">
        <v>1</v>
      </c>
      <c r="G321" s="78" t="s">
        <v>206</v>
      </c>
      <c r="H321" s="10">
        <v>288</v>
      </c>
      <c r="I321" s="128">
        <v>0</v>
      </c>
      <c r="J321" s="128">
        <v>0</v>
      </c>
      <c r="K321" s="128">
        <v>0</v>
      </c>
      <c r="L321" s="127">
        <v>0</v>
      </c>
      <c r="M321"/>
    </row>
    <row r="322" spans="1:13" ht="26.25" hidden="1" customHeight="1">
      <c r="A322" s="76">
        <v>3</v>
      </c>
      <c r="B322" s="78">
        <v>3</v>
      </c>
      <c r="C322" s="76">
        <v>1</v>
      </c>
      <c r="D322" s="77">
        <v>3</v>
      </c>
      <c r="E322" s="77">
        <v>1</v>
      </c>
      <c r="F322" s="79">
        <v>2</v>
      </c>
      <c r="G322" s="78" t="s">
        <v>207</v>
      </c>
      <c r="H322" s="10">
        <v>289</v>
      </c>
      <c r="I322" s="83">
        <v>0</v>
      </c>
      <c r="J322" s="83">
        <v>0</v>
      </c>
      <c r="K322" s="83">
        <v>0</v>
      </c>
      <c r="L322" s="83">
        <v>0</v>
      </c>
      <c r="M322"/>
    </row>
    <row r="323" spans="1:13" hidden="1">
      <c r="A323" s="76">
        <v>3</v>
      </c>
      <c r="B323" s="78">
        <v>3</v>
      </c>
      <c r="C323" s="76">
        <v>1</v>
      </c>
      <c r="D323" s="77">
        <v>4</v>
      </c>
      <c r="E323" s="77"/>
      <c r="F323" s="79"/>
      <c r="G323" s="78" t="s">
        <v>208</v>
      </c>
      <c r="H323" s="10">
        <v>290</v>
      </c>
      <c r="I323" s="65">
        <f>I324</f>
        <v>0</v>
      </c>
      <c r="J323" s="139">
        <f>J324</f>
        <v>0</v>
      </c>
      <c r="K323" s="66">
        <f>K324</f>
        <v>0</v>
      </c>
      <c r="L323" s="66">
        <f>L324</f>
        <v>0</v>
      </c>
    </row>
    <row r="324" spans="1:13" ht="31.5" hidden="1" customHeight="1">
      <c r="A324" s="80">
        <v>3</v>
      </c>
      <c r="B324" s="76">
        <v>3</v>
      </c>
      <c r="C324" s="77">
        <v>1</v>
      </c>
      <c r="D324" s="77">
        <v>4</v>
      </c>
      <c r="E324" s="77">
        <v>1</v>
      </c>
      <c r="F324" s="79"/>
      <c r="G324" s="78" t="s">
        <v>208</v>
      </c>
      <c r="H324" s="10">
        <v>291</v>
      </c>
      <c r="I324" s="65">
        <f>SUM(I325:I326)</f>
        <v>0</v>
      </c>
      <c r="J324" s="65">
        <f>SUM(J325:J326)</f>
        <v>0</v>
      </c>
      <c r="K324" s="65">
        <f>SUM(K325:K326)</f>
        <v>0</v>
      </c>
      <c r="L324" s="65">
        <f>SUM(L325:L326)</f>
        <v>0</v>
      </c>
      <c r="M324"/>
    </row>
    <row r="325" spans="1:13" hidden="1">
      <c r="A325" s="80">
        <v>3</v>
      </c>
      <c r="B325" s="76">
        <v>3</v>
      </c>
      <c r="C325" s="77">
        <v>1</v>
      </c>
      <c r="D325" s="77">
        <v>4</v>
      </c>
      <c r="E325" s="77">
        <v>1</v>
      </c>
      <c r="F325" s="79">
        <v>1</v>
      </c>
      <c r="G325" s="78" t="s">
        <v>209</v>
      </c>
      <c r="H325" s="10">
        <v>292</v>
      </c>
      <c r="I325" s="82">
        <v>0</v>
      </c>
      <c r="J325" s="83">
        <v>0</v>
      </c>
      <c r="K325" s="83">
        <v>0</v>
      </c>
      <c r="L325" s="82">
        <v>0</v>
      </c>
    </row>
    <row r="326" spans="1:13" ht="30.75" hidden="1" customHeight="1">
      <c r="A326" s="76">
        <v>3</v>
      </c>
      <c r="B326" s="77">
        <v>3</v>
      </c>
      <c r="C326" s="77">
        <v>1</v>
      </c>
      <c r="D326" s="77">
        <v>4</v>
      </c>
      <c r="E326" s="77">
        <v>1</v>
      </c>
      <c r="F326" s="79">
        <v>2</v>
      </c>
      <c r="G326" s="78" t="s">
        <v>210</v>
      </c>
      <c r="H326" s="10">
        <v>293</v>
      </c>
      <c r="I326" s="83">
        <v>0</v>
      </c>
      <c r="J326" s="128">
        <v>0</v>
      </c>
      <c r="K326" s="128">
        <v>0</v>
      </c>
      <c r="L326" s="127">
        <v>0</v>
      </c>
      <c r="M326"/>
    </row>
    <row r="327" spans="1:13" ht="26.25" hidden="1" customHeight="1">
      <c r="A327" s="76">
        <v>3</v>
      </c>
      <c r="B327" s="77">
        <v>3</v>
      </c>
      <c r="C327" s="77">
        <v>1</v>
      </c>
      <c r="D327" s="77">
        <v>5</v>
      </c>
      <c r="E327" s="77"/>
      <c r="F327" s="79"/>
      <c r="G327" s="78" t="s">
        <v>211</v>
      </c>
      <c r="H327" s="10">
        <v>294</v>
      </c>
      <c r="I327" s="87">
        <f t="shared" ref="I327:L328" si="28">I328</f>
        <v>0</v>
      </c>
      <c r="J327" s="139">
        <f t="shared" si="28"/>
        <v>0</v>
      </c>
      <c r="K327" s="66">
        <f t="shared" si="28"/>
        <v>0</v>
      </c>
      <c r="L327" s="66">
        <f t="shared" si="28"/>
        <v>0</v>
      </c>
      <c r="M327"/>
    </row>
    <row r="328" spans="1:13" ht="30" hidden="1" customHeight="1">
      <c r="A328" s="71">
        <v>3</v>
      </c>
      <c r="B328" s="98">
        <v>3</v>
      </c>
      <c r="C328" s="98">
        <v>1</v>
      </c>
      <c r="D328" s="98">
        <v>5</v>
      </c>
      <c r="E328" s="98">
        <v>1</v>
      </c>
      <c r="F328" s="99"/>
      <c r="G328" s="78" t="s">
        <v>211</v>
      </c>
      <c r="H328" s="10">
        <v>295</v>
      </c>
      <c r="I328" s="66">
        <f t="shared" si="28"/>
        <v>0</v>
      </c>
      <c r="J328" s="140">
        <f t="shared" si="28"/>
        <v>0</v>
      </c>
      <c r="K328" s="87">
        <f t="shared" si="28"/>
        <v>0</v>
      </c>
      <c r="L328" s="87">
        <f t="shared" si="28"/>
        <v>0</v>
      </c>
      <c r="M328"/>
    </row>
    <row r="329" spans="1:13" ht="30" hidden="1" customHeight="1">
      <c r="A329" s="76">
        <v>3</v>
      </c>
      <c r="B329" s="77">
        <v>3</v>
      </c>
      <c r="C329" s="77">
        <v>1</v>
      </c>
      <c r="D329" s="77">
        <v>5</v>
      </c>
      <c r="E329" s="77">
        <v>1</v>
      </c>
      <c r="F329" s="79">
        <v>1</v>
      </c>
      <c r="G329" s="78" t="s">
        <v>212</v>
      </c>
      <c r="H329" s="10">
        <v>296</v>
      </c>
      <c r="I329" s="83">
        <v>0</v>
      </c>
      <c r="J329" s="128">
        <v>0</v>
      </c>
      <c r="K329" s="128">
        <v>0</v>
      </c>
      <c r="L329" s="127">
        <v>0</v>
      </c>
      <c r="M329"/>
    </row>
    <row r="330" spans="1:13" ht="30" hidden="1" customHeight="1">
      <c r="A330" s="76">
        <v>3</v>
      </c>
      <c r="B330" s="77">
        <v>3</v>
      </c>
      <c r="C330" s="77">
        <v>1</v>
      </c>
      <c r="D330" s="77">
        <v>6</v>
      </c>
      <c r="E330" s="77"/>
      <c r="F330" s="79"/>
      <c r="G330" s="78" t="s">
        <v>182</v>
      </c>
      <c r="H330" s="10">
        <v>297</v>
      </c>
      <c r="I330" s="66">
        <f t="shared" ref="I330:L331" si="29">I331</f>
        <v>0</v>
      </c>
      <c r="J330" s="139">
        <f t="shared" si="29"/>
        <v>0</v>
      </c>
      <c r="K330" s="66">
        <f t="shared" si="29"/>
        <v>0</v>
      </c>
      <c r="L330" s="66">
        <f t="shared" si="29"/>
        <v>0</v>
      </c>
      <c r="M330"/>
    </row>
    <row r="331" spans="1:13" ht="30" hidden="1" customHeight="1">
      <c r="A331" s="76">
        <v>3</v>
      </c>
      <c r="B331" s="77">
        <v>3</v>
      </c>
      <c r="C331" s="77">
        <v>1</v>
      </c>
      <c r="D331" s="77">
        <v>6</v>
      </c>
      <c r="E331" s="77">
        <v>1</v>
      </c>
      <c r="F331" s="79"/>
      <c r="G331" s="78" t="s">
        <v>182</v>
      </c>
      <c r="H331" s="10">
        <v>298</v>
      </c>
      <c r="I331" s="65">
        <f t="shared" si="29"/>
        <v>0</v>
      </c>
      <c r="J331" s="139">
        <f t="shared" si="29"/>
        <v>0</v>
      </c>
      <c r="K331" s="66">
        <f t="shared" si="29"/>
        <v>0</v>
      </c>
      <c r="L331" s="66">
        <f t="shared" si="29"/>
        <v>0</v>
      </c>
      <c r="M331"/>
    </row>
    <row r="332" spans="1:13" ht="25.5" hidden="1" customHeight="1">
      <c r="A332" s="76">
        <v>3</v>
      </c>
      <c r="B332" s="77">
        <v>3</v>
      </c>
      <c r="C332" s="77">
        <v>1</v>
      </c>
      <c r="D332" s="77">
        <v>6</v>
      </c>
      <c r="E332" s="77">
        <v>1</v>
      </c>
      <c r="F332" s="79">
        <v>1</v>
      </c>
      <c r="G332" s="78" t="s">
        <v>182</v>
      </c>
      <c r="H332" s="10">
        <v>299</v>
      </c>
      <c r="I332" s="128">
        <v>0</v>
      </c>
      <c r="J332" s="128">
        <v>0</v>
      </c>
      <c r="K332" s="128">
        <v>0</v>
      </c>
      <c r="L332" s="127">
        <v>0</v>
      </c>
      <c r="M332"/>
    </row>
    <row r="333" spans="1:13" ht="22.5" hidden="1" customHeight="1">
      <c r="A333" s="76">
        <v>3</v>
      </c>
      <c r="B333" s="77">
        <v>3</v>
      </c>
      <c r="C333" s="77">
        <v>1</v>
      </c>
      <c r="D333" s="77">
        <v>7</v>
      </c>
      <c r="E333" s="77"/>
      <c r="F333" s="79"/>
      <c r="G333" s="78" t="s">
        <v>213</v>
      </c>
      <c r="H333" s="10">
        <v>300</v>
      </c>
      <c r="I333" s="65">
        <f>I334</f>
        <v>0</v>
      </c>
      <c r="J333" s="139">
        <f>J334</f>
        <v>0</v>
      </c>
      <c r="K333" s="66">
        <f>K334</f>
        <v>0</v>
      </c>
      <c r="L333" s="66">
        <f>L334</f>
        <v>0</v>
      </c>
      <c r="M333"/>
    </row>
    <row r="334" spans="1:13" ht="25.5" hidden="1" customHeight="1">
      <c r="A334" s="76">
        <v>3</v>
      </c>
      <c r="B334" s="77">
        <v>3</v>
      </c>
      <c r="C334" s="77">
        <v>1</v>
      </c>
      <c r="D334" s="77">
        <v>7</v>
      </c>
      <c r="E334" s="77">
        <v>1</v>
      </c>
      <c r="F334" s="79"/>
      <c r="G334" s="78" t="s">
        <v>213</v>
      </c>
      <c r="H334" s="10">
        <v>301</v>
      </c>
      <c r="I334" s="65">
        <f>I335+I336</f>
        <v>0</v>
      </c>
      <c r="J334" s="65">
        <f>J335+J336</f>
        <v>0</v>
      </c>
      <c r="K334" s="65">
        <f>K335+K336</f>
        <v>0</v>
      </c>
      <c r="L334" s="65">
        <f>L335+L336</f>
        <v>0</v>
      </c>
      <c r="M334"/>
    </row>
    <row r="335" spans="1:13" ht="27" hidden="1" customHeight="1">
      <c r="A335" s="76">
        <v>3</v>
      </c>
      <c r="B335" s="77">
        <v>3</v>
      </c>
      <c r="C335" s="77">
        <v>1</v>
      </c>
      <c r="D335" s="77">
        <v>7</v>
      </c>
      <c r="E335" s="77">
        <v>1</v>
      </c>
      <c r="F335" s="79">
        <v>1</v>
      </c>
      <c r="G335" s="78" t="s">
        <v>214</v>
      </c>
      <c r="H335" s="10">
        <v>302</v>
      </c>
      <c r="I335" s="128">
        <v>0</v>
      </c>
      <c r="J335" s="128">
        <v>0</v>
      </c>
      <c r="K335" s="128">
        <v>0</v>
      </c>
      <c r="L335" s="127">
        <v>0</v>
      </c>
      <c r="M335"/>
    </row>
    <row r="336" spans="1:13" ht="27.75" hidden="1" customHeight="1">
      <c r="A336" s="76">
        <v>3</v>
      </c>
      <c r="B336" s="77">
        <v>3</v>
      </c>
      <c r="C336" s="77">
        <v>1</v>
      </c>
      <c r="D336" s="77">
        <v>7</v>
      </c>
      <c r="E336" s="77">
        <v>1</v>
      </c>
      <c r="F336" s="79">
        <v>2</v>
      </c>
      <c r="G336" s="78" t="s">
        <v>215</v>
      </c>
      <c r="H336" s="10">
        <v>303</v>
      </c>
      <c r="I336" s="83">
        <v>0</v>
      </c>
      <c r="J336" s="83">
        <v>0</v>
      </c>
      <c r="K336" s="83">
        <v>0</v>
      </c>
      <c r="L336" s="83">
        <v>0</v>
      </c>
      <c r="M336"/>
    </row>
    <row r="337" spans="1:16" ht="38.25" hidden="1" customHeight="1">
      <c r="A337" s="76">
        <v>3</v>
      </c>
      <c r="B337" s="77">
        <v>3</v>
      </c>
      <c r="C337" s="77">
        <v>2</v>
      </c>
      <c r="D337" s="77"/>
      <c r="E337" s="77"/>
      <c r="F337" s="79"/>
      <c r="G337" s="78" t="s">
        <v>216</v>
      </c>
      <c r="H337" s="10">
        <v>304</v>
      </c>
      <c r="I337" s="65">
        <f>SUM(I338+I347+I351+I355+I359+I362+I365)</f>
        <v>0</v>
      </c>
      <c r="J337" s="139">
        <f>SUM(J338+J347+J351+J355+J359+J362+J365)</f>
        <v>0</v>
      </c>
      <c r="K337" s="66">
        <f>SUM(K338+K347+K351+K355+K359+K362+K365)</f>
        <v>0</v>
      </c>
      <c r="L337" s="66">
        <f>SUM(L338+L347+L351+L355+L359+L362+L365)</f>
        <v>0</v>
      </c>
      <c r="M337"/>
    </row>
    <row r="338" spans="1:16" ht="30" hidden="1" customHeight="1">
      <c r="A338" s="76">
        <v>3</v>
      </c>
      <c r="B338" s="77">
        <v>3</v>
      </c>
      <c r="C338" s="77">
        <v>2</v>
      </c>
      <c r="D338" s="77">
        <v>1</v>
      </c>
      <c r="E338" s="77"/>
      <c r="F338" s="79"/>
      <c r="G338" s="78" t="s">
        <v>164</v>
      </c>
      <c r="H338" s="10">
        <v>305</v>
      </c>
      <c r="I338" s="65">
        <f>I339</f>
        <v>0</v>
      </c>
      <c r="J338" s="139">
        <f>J339</f>
        <v>0</v>
      </c>
      <c r="K338" s="66">
        <f>K339</f>
        <v>0</v>
      </c>
      <c r="L338" s="66">
        <f>L339</f>
        <v>0</v>
      </c>
      <c r="M338"/>
    </row>
    <row r="339" spans="1:16" hidden="1">
      <c r="A339" s="80">
        <v>3</v>
      </c>
      <c r="B339" s="76">
        <v>3</v>
      </c>
      <c r="C339" s="77">
        <v>2</v>
      </c>
      <c r="D339" s="78">
        <v>1</v>
      </c>
      <c r="E339" s="76">
        <v>1</v>
      </c>
      <c r="F339" s="79"/>
      <c r="G339" s="78" t="s">
        <v>164</v>
      </c>
      <c r="H339" s="10">
        <v>306</v>
      </c>
      <c r="I339" s="65">
        <f t="shared" ref="I339:P339" si="30">SUM(I340:I340)</f>
        <v>0</v>
      </c>
      <c r="J339" s="65">
        <f t="shared" si="30"/>
        <v>0</v>
      </c>
      <c r="K339" s="65">
        <f t="shared" si="30"/>
        <v>0</v>
      </c>
      <c r="L339" s="65">
        <f t="shared" si="30"/>
        <v>0</v>
      </c>
      <c r="M339" s="141">
        <f t="shared" si="30"/>
        <v>0</v>
      </c>
      <c r="N339" s="141">
        <f t="shared" si="30"/>
        <v>0</v>
      </c>
      <c r="O339" s="141">
        <f t="shared" si="30"/>
        <v>0</v>
      </c>
      <c r="P339" s="141">
        <f t="shared" si="30"/>
        <v>0</v>
      </c>
    </row>
    <row r="340" spans="1:16" ht="27.75" hidden="1" customHeight="1">
      <c r="A340" s="80">
        <v>3</v>
      </c>
      <c r="B340" s="76">
        <v>3</v>
      </c>
      <c r="C340" s="77">
        <v>2</v>
      </c>
      <c r="D340" s="78">
        <v>1</v>
      </c>
      <c r="E340" s="76">
        <v>1</v>
      </c>
      <c r="F340" s="79">
        <v>1</v>
      </c>
      <c r="G340" s="78" t="s">
        <v>165</v>
      </c>
      <c r="H340" s="10">
        <v>307</v>
      </c>
      <c r="I340" s="128">
        <v>0</v>
      </c>
      <c r="J340" s="128">
        <v>0</v>
      </c>
      <c r="K340" s="128">
        <v>0</v>
      </c>
      <c r="L340" s="127">
        <v>0</v>
      </c>
      <c r="M340"/>
    </row>
    <row r="341" spans="1:16" hidden="1">
      <c r="A341" s="80">
        <v>3</v>
      </c>
      <c r="B341" s="76">
        <v>3</v>
      </c>
      <c r="C341" s="77">
        <v>2</v>
      </c>
      <c r="D341" s="78">
        <v>1</v>
      </c>
      <c r="E341" s="76">
        <v>2</v>
      </c>
      <c r="F341" s="79"/>
      <c r="G341" s="100" t="s">
        <v>188</v>
      </c>
      <c r="H341" s="10">
        <v>308</v>
      </c>
      <c r="I341" s="65">
        <f>SUM(I342:I343)</f>
        <v>0</v>
      </c>
      <c r="J341" s="65">
        <f>SUM(J342:J343)</f>
        <v>0</v>
      </c>
      <c r="K341" s="65">
        <f>SUM(K342:K343)</f>
        <v>0</v>
      </c>
      <c r="L341" s="65">
        <f>SUM(L342:L343)</f>
        <v>0</v>
      </c>
    </row>
    <row r="342" spans="1:16" hidden="1">
      <c r="A342" s="80">
        <v>3</v>
      </c>
      <c r="B342" s="76">
        <v>3</v>
      </c>
      <c r="C342" s="77">
        <v>2</v>
      </c>
      <c r="D342" s="78">
        <v>1</v>
      </c>
      <c r="E342" s="76">
        <v>2</v>
      </c>
      <c r="F342" s="79">
        <v>1</v>
      </c>
      <c r="G342" s="100" t="s">
        <v>167</v>
      </c>
      <c r="H342" s="10">
        <v>309</v>
      </c>
      <c r="I342" s="128">
        <v>0</v>
      </c>
      <c r="J342" s="128">
        <v>0</v>
      </c>
      <c r="K342" s="128">
        <v>0</v>
      </c>
      <c r="L342" s="127">
        <v>0</v>
      </c>
    </row>
    <row r="343" spans="1:16" hidden="1">
      <c r="A343" s="80">
        <v>3</v>
      </c>
      <c r="B343" s="76">
        <v>3</v>
      </c>
      <c r="C343" s="77">
        <v>2</v>
      </c>
      <c r="D343" s="78">
        <v>1</v>
      </c>
      <c r="E343" s="76">
        <v>2</v>
      </c>
      <c r="F343" s="79">
        <v>2</v>
      </c>
      <c r="G343" s="100" t="s">
        <v>168</v>
      </c>
      <c r="H343" s="10">
        <v>310</v>
      </c>
      <c r="I343" s="83">
        <v>0</v>
      </c>
      <c r="J343" s="83">
        <v>0</v>
      </c>
      <c r="K343" s="83">
        <v>0</v>
      </c>
      <c r="L343" s="83">
        <v>0</v>
      </c>
    </row>
    <row r="344" spans="1:16" hidden="1">
      <c r="A344" s="80">
        <v>3</v>
      </c>
      <c r="B344" s="76">
        <v>3</v>
      </c>
      <c r="C344" s="77">
        <v>2</v>
      </c>
      <c r="D344" s="78">
        <v>1</v>
      </c>
      <c r="E344" s="76">
        <v>3</v>
      </c>
      <c r="F344" s="79"/>
      <c r="G344" s="100" t="s">
        <v>169</v>
      </c>
      <c r="H344" s="10">
        <v>311</v>
      </c>
      <c r="I344" s="65">
        <f>SUM(I345:I346)</f>
        <v>0</v>
      </c>
      <c r="J344" s="65">
        <f>SUM(J345:J346)</f>
        <v>0</v>
      </c>
      <c r="K344" s="65">
        <f>SUM(K345:K346)</f>
        <v>0</v>
      </c>
      <c r="L344" s="65">
        <f>SUM(L345:L346)</f>
        <v>0</v>
      </c>
    </row>
    <row r="345" spans="1:16" hidden="1">
      <c r="A345" s="80">
        <v>3</v>
      </c>
      <c r="B345" s="76">
        <v>3</v>
      </c>
      <c r="C345" s="77">
        <v>2</v>
      </c>
      <c r="D345" s="78">
        <v>1</v>
      </c>
      <c r="E345" s="76">
        <v>3</v>
      </c>
      <c r="F345" s="79">
        <v>1</v>
      </c>
      <c r="G345" s="100" t="s">
        <v>170</v>
      </c>
      <c r="H345" s="10">
        <v>312</v>
      </c>
      <c r="I345" s="83">
        <v>0</v>
      </c>
      <c r="J345" s="83">
        <v>0</v>
      </c>
      <c r="K345" s="83">
        <v>0</v>
      </c>
      <c r="L345" s="83">
        <v>0</v>
      </c>
    </row>
    <row r="346" spans="1:16" hidden="1">
      <c r="A346" s="80">
        <v>3</v>
      </c>
      <c r="B346" s="76">
        <v>3</v>
      </c>
      <c r="C346" s="77">
        <v>2</v>
      </c>
      <c r="D346" s="78">
        <v>1</v>
      </c>
      <c r="E346" s="76">
        <v>3</v>
      </c>
      <c r="F346" s="79">
        <v>2</v>
      </c>
      <c r="G346" s="100" t="s">
        <v>189</v>
      </c>
      <c r="H346" s="10">
        <v>313</v>
      </c>
      <c r="I346" s="101">
        <v>0</v>
      </c>
      <c r="J346" s="142">
        <v>0</v>
      </c>
      <c r="K346" s="101">
        <v>0</v>
      </c>
      <c r="L346" s="101">
        <v>0</v>
      </c>
    </row>
    <row r="347" spans="1:16" hidden="1">
      <c r="A347" s="88">
        <v>3</v>
      </c>
      <c r="B347" s="88">
        <v>3</v>
      </c>
      <c r="C347" s="97">
        <v>2</v>
      </c>
      <c r="D347" s="100">
        <v>2</v>
      </c>
      <c r="E347" s="97"/>
      <c r="F347" s="99"/>
      <c r="G347" s="100" t="s">
        <v>202</v>
      </c>
      <c r="H347" s="10">
        <v>314</v>
      </c>
      <c r="I347" s="93">
        <f>I348</f>
        <v>0</v>
      </c>
      <c r="J347" s="143">
        <f>J348</f>
        <v>0</v>
      </c>
      <c r="K347" s="94">
        <f>K348</f>
        <v>0</v>
      </c>
      <c r="L347" s="94">
        <f>L348</f>
        <v>0</v>
      </c>
    </row>
    <row r="348" spans="1:16" hidden="1">
      <c r="A348" s="80">
        <v>3</v>
      </c>
      <c r="B348" s="80">
        <v>3</v>
      </c>
      <c r="C348" s="76">
        <v>2</v>
      </c>
      <c r="D348" s="78">
        <v>2</v>
      </c>
      <c r="E348" s="76">
        <v>1</v>
      </c>
      <c r="F348" s="79"/>
      <c r="G348" s="100" t="s">
        <v>202</v>
      </c>
      <c r="H348" s="10">
        <v>315</v>
      </c>
      <c r="I348" s="65">
        <f>SUM(I349:I350)</f>
        <v>0</v>
      </c>
      <c r="J348" s="106">
        <f>SUM(J349:J350)</f>
        <v>0</v>
      </c>
      <c r="K348" s="66">
        <f>SUM(K349:K350)</f>
        <v>0</v>
      </c>
      <c r="L348" s="66">
        <f>SUM(L349:L350)</f>
        <v>0</v>
      </c>
    </row>
    <row r="349" spans="1:16" ht="25.5" hidden="1">
      <c r="A349" s="80">
        <v>3</v>
      </c>
      <c r="B349" s="80">
        <v>3</v>
      </c>
      <c r="C349" s="76">
        <v>2</v>
      </c>
      <c r="D349" s="78">
        <v>2</v>
      </c>
      <c r="E349" s="80">
        <v>1</v>
      </c>
      <c r="F349" s="111">
        <v>1</v>
      </c>
      <c r="G349" s="78" t="s">
        <v>203</v>
      </c>
      <c r="H349" s="10">
        <v>316</v>
      </c>
      <c r="I349" s="83">
        <v>0</v>
      </c>
      <c r="J349" s="83">
        <v>0</v>
      </c>
      <c r="K349" s="83">
        <v>0</v>
      </c>
      <c r="L349" s="83">
        <v>0</v>
      </c>
    </row>
    <row r="350" spans="1:16" hidden="1">
      <c r="A350" s="88">
        <v>3</v>
      </c>
      <c r="B350" s="88">
        <v>3</v>
      </c>
      <c r="C350" s="89">
        <v>2</v>
      </c>
      <c r="D350" s="90">
        <v>2</v>
      </c>
      <c r="E350" s="91">
        <v>1</v>
      </c>
      <c r="F350" s="119">
        <v>2</v>
      </c>
      <c r="G350" s="91" t="s">
        <v>204</v>
      </c>
      <c r="H350" s="10">
        <v>317</v>
      </c>
      <c r="I350" s="83">
        <v>0</v>
      </c>
      <c r="J350" s="83">
        <v>0</v>
      </c>
      <c r="K350" s="83">
        <v>0</v>
      </c>
      <c r="L350" s="83">
        <v>0</v>
      </c>
    </row>
    <row r="351" spans="1:16" ht="23.25" hidden="1" customHeight="1">
      <c r="A351" s="80">
        <v>3</v>
      </c>
      <c r="B351" s="80">
        <v>3</v>
      </c>
      <c r="C351" s="76">
        <v>2</v>
      </c>
      <c r="D351" s="77">
        <v>3</v>
      </c>
      <c r="E351" s="78"/>
      <c r="F351" s="111"/>
      <c r="G351" s="78" t="s">
        <v>205</v>
      </c>
      <c r="H351" s="10">
        <v>318</v>
      </c>
      <c r="I351" s="65">
        <f>I352</f>
        <v>0</v>
      </c>
      <c r="J351" s="106">
        <f>J352</f>
        <v>0</v>
      </c>
      <c r="K351" s="66">
        <f>K352</f>
        <v>0</v>
      </c>
      <c r="L351" s="66">
        <f>L352</f>
        <v>0</v>
      </c>
      <c r="M351"/>
    </row>
    <row r="352" spans="1:16" ht="27.75" hidden="1" customHeight="1">
      <c r="A352" s="80">
        <v>3</v>
      </c>
      <c r="B352" s="80">
        <v>3</v>
      </c>
      <c r="C352" s="76">
        <v>2</v>
      </c>
      <c r="D352" s="77">
        <v>3</v>
      </c>
      <c r="E352" s="78">
        <v>1</v>
      </c>
      <c r="F352" s="111"/>
      <c r="G352" s="78" t="s">
        <v>205</v>
      </c>
      <c r="H352" s="10">
        <v>319</v>
      </c>
      <c r="I352" s="65">
        <f>I353+I354</f>
        <v>0</v>
      </c>
      <c r="J352" s="65">
        <f>J353+J354</f>
        <v>0</v>
      </c>
      <c r="K352" s="65">
        <f>K353+K354</f>
        <v>0</v>
      </c>
      <c r="L352" s="65">
        <f>L353+L354</f>
        <v>0</v>
      </c>
      <c r="M352"/>
    </row>
    <row r="353" spans="1:13" ht="28.5" hidden="1" customHeight="1">
      <c r="A353" s="80">
        <v>3</v>
      </c>
      <c r="B353" s="80">
        <v>3</v>
      </c>
      <c r="C353" s="76">
        <v>2</v>
      </c>
      <c r="D353" s="77">
        <v>3</v>
      </c>
      <c r="E353" s="78">
        <v>1</v>
      </c>
      <c r="F353" s="111">
        <v>1</v>
      </c>
      <c r="G353" s="78" t="s">
        <v>206</v>
      </c>
      <c r="H353" s="10">
        <v>320</v>
      </c>
      <c r="I353" s="128">
        <v>0</v>
      </c>
      <c r="J353" s="128">
        <v>0</v>
      </c>
      <c r="K353" s="128">
        <v>0</v>
      </c>
      <c r="L353" s="127">
        <v>0</v>
      </c>
      <c r="M353"/>
    </row>
    <row r="354" spans="1:13" ht="27.75" hidden="1" customHeight="1">
      <c r="A354" s="80">
        <v>3</v>
      </c>
      <c r="B354" s="80">
        <v>3</v>
      </c>
      <c r="C354" s="76">
        <v>2</v>
      </c>
      <c r="D354" s="77">
        <v>3</v>
      </c>
      <c r="E354" s="78">
        <v>1</v>
      </c>
      <c r="F354" s="111">
        <v>2</v>
      </c>
      <c r="G354" s="78" t="s">
        <v>207</v>
      </c>
      <c r="H354" s="10">
        <v>321</v>
      </c>
      <c r="I354" s="83">
        <v>0</v>
      </c>
      <c r="J354" s="83">
        <v>0</v>
      </c>
      <c r="K354" s="83">
        <v>0</v>
      </c>
      <c r="L354" s="83">
        <v>0</v>
      </c>
      <c r="M354"/>
    </row>
    <row r="355" spans="1:13" hidden="1">
      <c r="A355" s="80">
        <v>3</v>
      </c>
      <c r="B355" s="80">
        <v>3</v>
      </c>
      <c r="C355" s="76">
        <v>2</v>
      </c>
      <c r="D355" s="77">
        <v>4</v>
      </c>
      <c r="E355" s="77"/>
      <c r="F355" s="79"/>
      <c r="G355" s="78" t="s">
        <v>208</v>
      </c>
      <c r="H355" s="10">
        <v>322</v>
      </c>
      <c r="I355" s="65">
        <f>I356</f>
        <v>0</v>
      </c>
      <c r="J355" s="106">
        <f>J356</f>
        <v>0</v>
      </c>
      <c r="K355" s="66">
        <f>K356</f>
        <v>0</v>
      </c>
      <c r="L355" s="66">
        <f>L356</f>
        <v>0</v>
      </c>
    </row>
    <row r="356" spans="1:13" hidden="1">
      <c r="A356" s="96">
        <v>3</v>
      </c>
      <c r="B356" s="96">
        <v>3</v>
      </c>
      <c r="C356" s="71">
        <v>2</v>
      </c>
      <c r="D356" s="69">
        <v>4</v>
      </c>
      <c r="E356" s="69">
        <v>1</v>
      </c>
      <c r="F356" s="72"/>
      <c r="G356" s="78" t="s">
        <v>208</v>
      </c>
      <c r="H356" s="10">
        <v>323</v>
      </c>
      <c r="I356" s="86">
        <f>SUM(I357:I358)</f>
        <v>0</v>
      </c>
      <c r="J356" s="108">
        <f>SUM(J357:J358)</f>
        <v>0</v>
      </c>
      <c r="K356" s="87">
        <f>SUM(K357:K358)</f>
        <v>0</v>
      </c>
      <c r="L356" s="87">
        <f>SUM(L357:L358)</f>
        <v>0</v>
      </c>
    </row>
    <row r="357" spans="1:13" ht="30.75" hidden="1" customHeight="1">
      <c r="A357" s="80">
        <v>3</v>
      </c>
      <c r="B357" s="80">
        <v>3</v>
      </c>
      <c r="C357" s="76">
        <v>2</v>
      </c>
      <c r="D357" s="77">
        <v>4</v>
      </c>
      <c r="E357" s="77">
        <v>1</v>
      </c>
      <c r="F357" s="79">
        <v>1</v>
      </c>
      <c r="G357" s="78" t="s">
        <v>209</v>
      </c>
      <c r="H357" s="10">
        <v>324</v>
      </c>
      <c r="I357" s="83">
        <v>0</v>
      </c>
      <c r="J357" s="83">
        <v>0</v>
      </c>
      <c r="K357" s="83">
        <v>0</v>
      </c>
      <c r="L357" s="83">
        <v>0</v>
      </c>
      <c r="M357"/>
    </row>
    <row r="358" spans="1:13" hidden="1">
      <c r="A358" s="80">
        <v>3</v>
      </c>
      <c r="B358" s="80">
        <v>3</v>
      </c>
      <c r="C358" s="76">
        <v>2</v>
      </c>
      <c r="D358" s="77">
        <v>4</v>
      </c>
      <c r="E358" s="77">
        <v>1</v>
      </c>
      <c r="F358" s="79">
        <v>2</v>
      </c>
      <c r="G358" s="78" t="s">
        <v>217</v>
      </c>
      <c r="H358" s="10">
        <v>325</v>
      </c>
      <c r="I358" s="83">
        <v>0</v>
      </c>
      <c r="J358" s="83">
        <v>0</v>
      </c>
      <c r="K358" s="83">
        <v>0</v>
      </c>
      <c r="L358" s="83">
        <v>0</v>
      </c>
    </row>
    <row r="359" spans="1:13" hidden="1">
      <c r="A359" s="80">
        <v>3</v>
      </c>
      <c r="B359" s="80">
        <v>3</v>
      </c>
      <c r="C359" s="76">
        <v>2</v>
      </c>
      <c r="D359" s="77">
        <v>5</v>
      </c>
      <c r="E359" s="77"/>
      <c r="F359" s="79"/>
      <c r="G359" s="78" t="s">
        <v>211</v>
      </c>
      <c r="H359" s="10">
        <v>326</v>
      </c>
      <c r="I359" s="65">
        <f t="shared" ref="I359:L360" si="31">I360</f>
        <v>0</v>
      </c>
      <c r="J359" s="106">
        <f t="shared" si="31"/>
        <v>0</v>
      </c>
      <c r="K359" s="66">
        <f t="shared" si="31"/>
        <v>0</v>
      </c>
      <c r="L359" s="66">
        <f t="shared" si="31"/>
        <v>0</v>
      </c>
    </row>
    <row r="360" spans="1:13" hidden="1">
      <c r="A360" s="96">
        <v>3</v>
      </c>
      <c r="B360" s="96">
        <v>3</v>
      </c>
      <c r="C360" s="71">
        <v>2</v>
      </c>
      <c r="D360" s="69">
        <v>5</v>
      </c>
      <c r="E360" s="69">
        <v>1</v>
      </c>
      <c r="F360" s="72"/>
      <c r="G360" s="78" t="s">
        <v>211</v>
      </c>
      <c r="H360" s="10">
        <v>327</v>
      </c>
      <c r="I360" s="86">
        <f t="shared" si="31"/>
        <v>0</v>
      </c>
      <c r="J360" s="108">
        <f t="shared" si="31"/>
        <v>0</v>
      </c>
      <c r="K360" s="87">
        <f t="shared" si="31"/>
        <v>0</v>
      </c>
      <c r="L360" s="87">
        <f t="shared" si="31"/>
        <v>0</v>
      </c>
    </row>
    <row r="361" spans="1:13" hidden="1">
      <c r="A361" s="80">
        <v>3</v>
      </c>
      <c r="B361" s="80">
        <v>3</v>
      </c>
      <c r="C361" s="76">
        <v>2</v>
      </c>
      <c r="D361" s="77">
        <v>5</v>
      </c>
      <c r="E361" s="77">
        <v>1</v>
      </c>
      <c r="F361" s="79">
        <v>1</v>
      </c>
      <c r="G361" s="78" t="s">
        <v>211</v>
      </c>
      <c r="H361" s="10">
        <v>328</v>
      </c>
      <c r="I361" s="128">
        <v>0</v>
      </c>
      <c r="J361" s="128">
        <v>0</v>
      </c>
      <c r="K361" s="128">
        <v>0</v>
      </c>
      <c r="L361" s="127">
        <v>0</v>
      </c>
    </row>
    <row r="362" spans="1:13" ht="30.75" hidden="1" customHeight="1">
      <c r="A362" s="80">
        <v>3</v>
      </c>
      <c r="B362" s="80">
        <v>3</v>
      </c>
      <c r="C362" s="76">
        <v>2</v>
      </c>
      <c r="D362" s="77">
        <v>6</v>
      </c>
      <c r="E362" s="77"/>
      <c r="F362" s="79"/>
      <c r="G362" s="78" t="s">
        <v>182</v>
      </c>
      <c r="H362" s="10">
        <v>329</v>
      </c>
      <c r="I362" s="65">
        <f t="shared" ref="I362:L363" si="32">I363</f>
        <v>0</v>
      </c>
      <c r="J362" s="106">
        <f t="shared" si="32"/>
        <v>0</v>
      </c>
      <c r="K362" s="66">
        <f t="shared" si="32"/>
        <v>0</v>
      </c>
      <c r="L362" s="66">
        <f t="shared" si="32"/>
        <v>0</v>
      </c>
      <c r="M362"/>
    </row>
    <row r="363" spans="1:13" ht="25.5" hidden="1" customHeight="1">
      <c r="A363" s="80">
        <v>3</v>
      </c>
      <c r="B363" s="80">
        <v>3</v>
      </c>
      <c r="C363" s="76">
        <v>2</v>
      </c>
      <c r="D363" s="77">
        <v>6</v>
      </c>
      <c r="E363" s="77">
        <v>1</v>
      </c>
      <c r="F363" s="79"/>
      <c r="G363" s="78" t="s">
        <v>182</v>
      </c>
      <c r="H363" s="10">
        <v>330</v>
      </c>
      <c r="I363" s="65">
        <f t="shared" si="32"/>
        <v>0</v>
      </c>
      <c r="J363" s="106">
        <f t="shared" si="32"/>
        <v>0</v>
      </c>
      <c r="K363" s="66">
        <f t="shared" si="32"/>
        <v>0</v>
      </c>
      <c r="L363" s="66">
        <f t="shared" si="32"/>
        <v>0</v>
      </c>
      <c r="M363"/>
    </row>
    <row r="364" spans="1:13" ht="24" hidden="1" customHeight="1">
      <c r="A364" s="88">
        <v>3</v>
      </c>
      <c r="B364" s="88">
        <v>3</v>
      </c>
      <c r="C364" s="89">
        <v>2</v>
      </c>
      <c r="D364" s="90">
        <v>6</v>
      </c>
      <c r="E364" s="90">
        <v>1</v>
      </c>
      <c r="F364" s="92">
        <v>1</v>
      </c>
      <c r="G364" s="91" t="s">
        <v>182</v>
      </c>
      <c r="H364" s="10">
        <v>331</v>
      </c>
      <c r="I364" s="128">
        <v>0</v>
      </c>
      <c r="J364" s="128">
        <v>0</v>
      </c>
      <c r="K364" s="128">
        <v>0</v>
      </c>
      <c r="L364" s="127">
        <v>0</v>
      </c>
      <c r="M364"/>
    </row>
    <row r="365" spans="1:13" ht="28.5" hidden="1" customHeight="1">
      <c r="A365" s="80">
        <v>3</v>
      </c>
      <c r="B365" s="80">
        <v>3</v>
      </c>
      <c r="C365" s="76">
        <v>2</v>
      </c>
      <c r="D365" s="77">
        <v>7</v>
      </c>
      <c r="E365" s="77"/>
      <c r="F365" s="79"/>
      <c r="G365" s="78" t="s">
        <v>213</v>
      </c>
      <c r="H365" s="10">
        <v>332</v>
      </c>
      <c r="I365" s="65">
        <f>I366</f>
        <v>0</v>
      </c>
      <c r="J365" s="106">
        <f>J366</f>
        <v>0</v>
      </c>
      <c r="K365" s="66">
        <f>K366</f>
        <v>0</v>
      </c>
      <c r="L365" s="66">
        <f>L366</f>
        <v>0</v>
      </c>
      <c r="M365"/>
    </row>
    <row r="366" spans="1:13" ht="28.5" hidden="1" customHeight="1">
      <c r="A366" s="88">
        <v>3</v>
      </c>
      <c r="B366" s="88">
        <v>3</v>
      </c>
      <c r="C366" s="89">
        <v>2</v>
      </c>
      <c r="D366" s="90">
        <v>7</v>
      </c>
      <c r="E366" s="90">
        <v>1</v>
      </c>
      <c r="F366" s="92"/>
      <c r="G366" s="78" t="s">
        <v>213</v>
      </c>
      <c r="H366" s="10">
        <v>333</v>
      </c>
      <c r="I366" s="65">
        <f>SUM(I367:I368)</f>
        <v>0</v>
      </c>
      <c r="J366" s="65">
        <f>SUM(J367:J368)</f>
        <v>0</v>
      </c>
      <c r="K366" s="65">
        <f>SUM(K367:K368)</f>
        <v>0</v>
      </c>
      <c r="L366" s="65">
        <f>SUM(L367:L368)</f>
        <v>0</v>
      </c>
      <c r="M366"/>
    </row>
    <row r="367" spans="1:13" ht="27" hidden="1" customHeight="1">
      <c r="A367" s="80">
        <v>3</v>
      </c>
      <c r="B367" s="80">
        <v>3</v>
      </c>
      <c r="C367" s="76">
        <v>2</v>
      </c>
      <c r="D367" s="77">
        <v>7</v>
      </c>
      <c r="E367" s="77">
        <v>1</v>
      </c>
      <c r="F367" s="79">
        <v>1</v>
      </c>
      <c r="G367" s="78" t="s">
        <v>214</v>
      </c>
      <c r="H367" s="10">
        <v>334</v>
      </c>
      <c r="I367" s="128">
        <v>0</v>
      </c>
      <c r="J367" s="128">
        <v>0</v>
      </c>
      <c r="K367" s="128">
        <v>0</v>
      </c>
      <c r="L367" s="127">
        <v>0</v>
      </c>
      <c r="M367"/>
    </row>
    <row r="368" spans="1:13" ht="30" hidden="1" customHeight="1">
      <c r="A368" s="80">
        <v>3</v>
      </c>
      <c r="B368" s="80">
        <v>3</v>
      </c>
      <c r="C368" s="76">
        <v>2</v>
      </c>
      <c r="D368" s="77">
        <v>7</v>
      </c>
      <c r="E368" s="77">
        <v>1</v>
      </c>
      <c r="F368" s="79">
        <v>2</v>
      </c>
      <c r="G368" s="78" t="s">
        <v>215</v>
      </c>
      <c r="H368" s="10">
        <v>335</v>
      </c>
      <c r="I368" s="83">
        <v>0</v>
      </c>
      <c r="J368" s="83">
        <v>0</v>
      </c>
      <c r="K368" s="83">
        <v>0</v>
      </c>
      <c r="L368" s="83">
        <v>0</v>
      </c>
      <c r="M368"/>
    </row>
    <row r="369" spans="1:13" ht="39.75" customHeight="1">
      <c r="A369" s="144"/>
      <c r="B369" s="144"/>
      <c r="C369" s="145"/>
      <c r="D369" s="146"/>
      <c r="E369" s="147"/>
      <c r="F369" s="148"/>
      <c r="G369" s="149" t="s">
        <v>218</v>
      </c>
      <c r="H369" s="10">
        <v>336</v>
      </c>
      <c r="I369" s="116">
        <f>SUM(I34+I185)</f>
        <v>26800</v>
      </c>
      <c r="J369" s="116">
        <f>SUM(J34+J185)</f>
        <v>26800</v>
      </c>
      <c r="K369" s="116">
        <f>SUM(K34+K185)</f>
        <v>24275</v>
      </c>
      <c r="L369" s="116">
        <f>SUM(L34+L185)</f>
        <v>24275</v>
      </c>
      <c r="M369"/>
    </row>
    <row r="370" spans="1:13" ht="18.75" customHeight="1">
      <c r="G370" s="67"/>
      <c r="H370" s="10"/>
      <c r="I370" s="150"/>
      <c r="J370" s="154"/>
      <c r="K370" s="154"/>
      <c r="L370" s="154"/>
    </row>
    <row r="371" spans="1:13" ht="23.25" customHeight="1">
      <c r="A371" s="515" t="s">
        <v>219</v>
      </c>
      <c r="B371" s="515"/>
      <c r="C371" s="515"/>
      <c r="D371" s="515"/>
      <c r="E371" s="515"/>
      <c r="F371" s="515"/>
      <c r="G371" s="515"/>
      <c r="H371" s="152"/>
      <c r="I371" s="153"/>
      <c r="J371" s="513" t="s">
        <v>220</v>
      </c>
      <c r="K371" s="513"/>
      <c r="L371" s="513"/>
    </row>
    <row r="372" spans="1:13" ht="18.75" customHeight="1">
      <c r="A372" s="155"/>
      <c r="B372" s="155"/>
      <c r="C372" s="155"/>
      <c r="D372" s="516" t="s">
        <v>221</v>
      </c>
      <c r="E372" s="516"/>
      <c r="F372" s="516"/>
      <c r="G372" s="516"/>
      <c r="I372" s="23" t="s">
        <v>222</v>
      </c>
      <c r="K372" s="497" t="s">
        <v>223</v>
      </c>
      <c r="L372" s="497"/>
    </row>
    <row r="373" spans="1:13" ht="12.75" customHeight="1">
      <c r="I373" s="19"/>
      <c r="K373" s="19"/>
      <c r="L373" s="19"/>
    </row>
    <row r="374" spans="1:13" ht="15.75" customHeight="1">
      <c r="A374" s="515" t="s">
        <v>224</v>
      </c>
      <c r="B374" s="515"/>
      <c r="C374" s="515"/>
      <c r="D374" s="515"/>
      <c r="E374" s="515"/>
      <c r="F374" s="515"/>
      <c r="G374" s="515"/>
      <c r="I374" s="19"/>
      <c r="J374" s="514" t="s">
        <v>225</v>
      </c>
      <c r="K374" s="514"/>
      <c r="L374" s="514"/>
    </row>
    <row r="375" spans="1:13" ht="33.75" customHeight="1">
      <c r="D375" s="498" t="s">
        <v>226</v>
      </c>
      <c r="E375" s="493"/>
      <c r="F375" s="493"/>
      <c r="G375" s="493"/>
      <c r="H375" s="156"/>
      <c r="I375" s="20" t="s">
        <v>222</v>
      </c>
      <c r="K375" s="497" t="s">
        <v>223</v>
      </c>
      <c r="L375" s="497"/>
    </row>
    <row r="376" spans="1:13" ht="7.5" customHeight="1"/>
    <row r="377" spans="1:13" ht="8.25" customHeight="1">
      <c r="H377" s="29" t="s">
        <v>227</v>
      </c>
    </row>
  </sheetData>
  <mergeCells count="32">
    <mergeCell ref="A374:G374"/>
    <mergeCell ref="A26:I26"/>
    <mergeCell ref="J1:L1"/>
    <mergeCell ref="J2:L2"/>
    <mergeCell ref="A7:L7"/>
    <mergeCell ref="A9:L9"/>
    <mergeCell ref="A10:L10"/>
    <mergeCell ref="G12:K12"/>
    <mergeCell ref="A13:L13"/>
    <mergeCell ref="G14:K14"/>
    <mergeCell ref="G15:K15"/>
    <mergeCell ref="B16:L16"/>
    <mergeCell ref="G18:K18"/>
    <mergeCell ref="G19:K19"/>
    <mergeCell ref="E21:K21"/>
    <mergeCell ref="A22:L22"/>
    <mergeCell ref="D372:G372"/>
    <mergeCell ref="A27:I27"/>
    <mergeCell ref="A33:F33"/>
    <mergeCell ref="K372:L372"/>
    <mergeCell ref="D375:G375"/>
    <mergeCell ref="K375:L375"/>
    <mergeCell ref="A31:F32"/>
    <mergeCell ref="G31:G32"/>
    <mergeCell ref="H31:H32"/>
    <mergeCell ref="I31:J31"/>
    <mergeCell ref="K31:K32"/>
    <mergeCell ref="G29:H29"/>
    <mergeCell ref="L31:L32"/>
    <mergeCell ref="J371:L371"/>
    <mergeCell ref="J374:L374"/>
    <mergeCell ref="A371:G371"/>
  </mergeCells>
  <pageMargins left="0.23622047244094491" right="0.23622047244094491" top="0.74803149606299213" bottom="0.15748031496062992" header="0.31496062992125984" footer="0"/>
  <pageSetup paperSize="9" scale="89" fitToHeight="0" orientation="portrait" r:id="rId1"/>
  <headerFooter alignWithMargins="0">
    <oddHeader>&amp;C&amp;P</oddHeader>
  </headerFooter>
  <rowBreaks count="1" manualBreakCount="1">
    <brk id="4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69845-FF8B-409C-A36B-DF7176656CB8}">
  <sheetPr>
    <pageSetUpPr fitToPage="1"/>
  </sheetPr>
  <dimension ref="A1:R377"/>
  <sheetViews>
    <sheetView showZeros="0" workbookViewId="0">
      <selection activeCell="G18" sqref="G18:K18"/>
    </sheetView>
  </sheetViews>
  <sheetFormatPr defaultColWidth="9.140625" defaultRowHeight="12.75"/>
  <cols>
    <col min="1" max="4" width="2" style="29" customWidth="1"/>
    <col min="5" max="5" width="2.140625" style="29" customWidth="1"/>
    <col min="6" max="6" width="3.5703125" style="156" customWidth="1"/>
    <col min="7" max="7" width="34.28515625" style="29" customWidth="1"/>
    <col min="8" max="8" width="4.7109375" style="29" customWidth="1"/>
    <col min="9" max="12" width="12.85546875" style="29" customWidth="1"/>
    <col min="13" max="13" width="0.140625" style="29" hidden="1" customWidth="1"/>
    <col min="14" max="14" width="6.140625" style="29" hidden="1" customWidth="1"/>
    <col min="15" max="15" width="8.85546875" style="29" hidden="1" customWidth="1"/>
    <col min="16" max="16" width="9.140625" style="29"/>
    <col min="17" max="17" width="6.140625" style="29" customWidth="1"/>
    <col min="18" max="18" width="9.140625" style="29"/>
  </cols>
  <sheetData>
    <row r="1" spans="1:17" ht="24.75" customHeight="1">
      <c r="G1" s="1"/>
      <c r="H1" s="4"/>
      <c r="I1" s="21"/>
      <c r="J1" s="480" t="s">
        <v>0</v>
      </c>
      <c r="K1" s="480"/>
      <c r="L1" s="480"/>
      <c r="M1" s="3"/>
      <c r="N1" s="36"/>
      <c r="O1" s="36"/>
      <c r="P1" s="36"/>
      <c r="Q1" s="36"/>
    </row>
    <row r="2" spans="1:17" ht="13.5" customHeight="1">
      <c r="H2" s="4"/>
      <c r="I2" s="22"/>
      <c r="J2" s="481" t="s">
        <v>1</v>
      </c>
      <c r="K2" s="481"/>
      <c r="L2" s="481"/>
      <c r="M2" s="3"/>
      <c r="N2" s="36"/>
      <c r="O2" s="36"/>
      <c r="P2" s="36"/>
      <c r="Q2" s="28"/>
    </row>
    <row r="3" spans="1:17" ht="5.25" customHeight="1">
      <c r="H3" s="26"/>
      <c r="I3" s="36"/>
      <c r="J3" s="36"/>
      <c r="K3" s="27"/>
      <c r="L3" s="27"/>
      <c r="M3" s="3"/>
      <c r="N3" s="36"/>
      <c r="O3" s="36"/>
      <c r="P3" s="36"/>
      <c r="Q3" s="28"/>
    </row>
    <row r="4" spans="1:17" ht="6" customHeight="1">
      <c r="G4" s="6" t="s">
        <v>2</v>
      </c>
      <c r="H4" s="4"/>
      <c r="J4" s="27"/>
      <c r="K4" s="27"/>
      <c r="L4" s="27"/>
      <c r="M4" s="3"/>
      <c r="N4" s="36"/>
      <c r="O4" s="36"/>
      <c r="P4" s="36"/>
      <c r="Q4" s="28"/>
    </row>
    <row r="5" spans="1:17" ht="5.25" customHeight="1">
      <c r="H5" s="4"/>
      <c r="J5" s="27"/>
      <c r="K5" s="27"/>
      <c r="L5" s="27"/>
      <c r="M5" s="3"/>
      <c r="N5" s="36"/>
      <c r="O5" s="36"/>
      <c r="P5" s="36"/>
      <c r="Q5" s="28"/>
    </row>
    <row r="6" spans="1:17" ht="3.75" customHeight="1">
      <c r="H6" s="4"/>
      <c r="J6" s="30"/>
      <c r="K6" s="27"/>
      <c r="L6" s="27"/>
      <c r="M6" s="3"/>
      <c r="N6" s="36"/>
      <c r="O6" s="36"/>
      <c r="P6" s="36"/>
    </row>
    <row r="7" spans="1:17" ht="36.75" customHeight="1">
      <c r="A7" s="482" t="s">
        <v>3</v>
      </c>
      <c r="B7" s="482"/>
      <c r="C7" s="482"/>
      <c r="D7" s="482"/>
      <c r="E7" s="482"/>
      <c r="F7" s="482"/>
      <c r="G7" s="482"/>
      <c r="H7" s="482"/>
      <c r="I7" s="482"/>
      <c r="J7" s="482"/>
      <c r="K7" s="482"/>
      <c r="L7" s="482"/>
      <c r="M7" s="31"/>
      <c r="N7" s="31"/>
      <c r="O7" s="31"/>
      <c r="P7" s="31"/>
      <c r="Q7" s="31"/>
    </row>
    <row r="8" spans="1:17" ht="12" customHeight="1">
      <c r="G8" s="31"/>
      <c r="H8" s="32"/>
      <c r="I8" s="32"/>
      <c r="J8" s="33"/>
      <c r="K8" s="33"/>
      <c r="L8" s="17"/>
      <c r="M8" s="3"/>
    </row>
    <row r="9" spans="1:17" ht="18" customHeight="1">
      <c r="A9" s="483" t="s">
        <v>4</v>
      </c>
      <c r="B9" s="483"/>
      <c r="C9" s="483"/>
      <c r="D9" s="483"/>
      <c r="E9" s="483"/>
      <c r="F9" s="483"/>
      <c r="G9" s="483"/>
      <c r="H9" s="483"/>
      <c r="I9" s="483"/>
      <c r="J9" s="483"/>
      <c r="K9" s="483"/>
      <c r="L9" s="483"/>
      <c r="M9" s="3"/>
    </row>
    <row r="10" spans="1:17" ht="18.75" customHeight="1">
      <c r="A10" s="485" t="s">
        <v>5</v>
      </c>
      <c r="B10" s="486"/>
      <c r="C10" s="486"/>
      <c r="D10" s="486"/>
      <c r="E10" s="486"/>
      <c r="F10" s="486"/>
      <c r="G10" s="486"/>
      <c r="H10" s="486"/>
      <c r="I10" s="486"/>
      <c r="J10" s="486"/>
      <c r="K10" s="486"/>
      <c r="L10" s="486"/>
      <c r="M10" s="3"/>
    </row>
    <row r="11" spans="1:17" ht="7.5" customHeight="1">
      <c r="A11" s="34"/>
      <c r="B11" s="36"/>
      <c r="C11" s="36"/>
      <c r="D11" s="36"/>
      <c r="E11" s="36"/>
      <c r="F11" s="36"/>
      <c r="G11" s="36"/>
      <c r="H11" s="36"/>
      <c r="I11" s="36"/>
      <c r="J11" s="36"/>
      <c r="K11" s="36"/>
      <c r="L11" s="36"/>
      <c r="M11" s="3"/>
    </row>
    <row r="12" spans="1:17" ht="14.25" customHeight="1">
      <c r="A12" s="34"/>
      <c r="B12" s="36"/>
      <c r="C12" s="36"/>
      <c r="D12" s="36"/>
      <c r="E12" s="36"/>
      <c r="F12" s="36"/>
      <c r="G12" s="487" t="s">
        <v>6</v>
      </c>
      <c r="H12" s="487"/>
      <c r="I12" s="487"/>
      <c r="J12" s="487"/>
      <c r="K12" s="487"/>
      <c r="L12" s="36"/>
      <c r="M12" s="3"/>
    </row>
    <row r="13" spans="1:17" ht="16.5" customHeight="1">
      <c r="A13" s="488" t="s">
        <v>7</v>
      </c>
      <c r="B13" s="488"/>
      <c r="C13" s="488"/>
      <c r="D13" s="488"/>
      <c r="E13" s="488"/>
      <c r="F13" s="488"/>
      <c r="G13" s="488"/>
      <c r="H13" s="488"/>
      <c r="I13" s="488"/>
      <c r="J13" s="488"/>
      <c r="K13" s="488"/>
      <c r="L13" s="488"/>
      <c r="M13" s="3"/>
      <c r="P13" s="29" t="s">
        <v>8</v>
      </c>
    </row>
    <row r="14" spans="1:17" ht="15.75" customHeight="1">
      <c r="G14" s="489" t="s">
        <v>9</v>
      </c>
      <c r="H14" s="489"/>
      <c r="I14" s="489"/>
      <c r="J14" s="489"/>
      <c r="K14" s="489"/>
      <c r="M14" s="3"/>
    </row>
    <row r="15" spans="1:17" ht="12" customHeight="1">
      <c r="G15" s="490" t="s">
        <v>10</v>
      </c>
      <c r="H15" s="490"/>
      <c r="I15" s="490"/>
      <c r="J15" s="490"/>
      <c r="K15" s="490"/>
    </row>
    <row r="16" spans="1:17" ht="12" customHeight="1">
      <c r="B16" s="488" t="s">
        <v>11</v>
      </c>
      <c r="C16" s="488"/>
      <c r="D16" s="488"/>
      <c r="E16" s="488"/>
      <c r="F16" s="488"/>
      <c r="G16" s="488"/>
      <c r="H16" s="488"/>
      <c r="I16" s="488"/>
      <c r="J16" s="488"/>
      <c r="K16" s="488"/>
      <c r="L16" s="488"/>
    </row>
    <row r="17" spans="1:13" ht="12" customHeight="1"/>
    <row r="18" spans="1:13" ht="12.75" customHeight="1">
      <c r="G18" s="489" t="s">
        <v>495</v>
      </c>
      <c r="H18" s="489"/>
      <c r="I18" s="489"/>
      <c r="J18" s="489"/>
      <c r="K18" s="489"/>
    </row>
    <row r="19" spans="1:13" ht="11.25" customHeight="1">
      <c r="G19" s="486" t="s">
        <v>12</v>
      </c>
      <c r="H19" s="486"/>
      <c r="I19" s="486"/>
      <c r="J19" s="486"/>
      <c r="K19" s="486"/>
    </row>
    <row r="20" spans="1:13" ht="11.25" customHeight="1">
      <c r="G20" s="36"/>
      <c r="H20" s="36"/>
      <c r="I20" s="36"/>
      <c r="J20" s="36"/>
      <c r="K20" s="36"/>
    </row>
    <row r="21" spans="1:13">
      <c r="E21" s="491" t="s">
        <v>235</v>
      </c>
      <c r="F21" s="491"/>
      <c r="G21" s="491"/>
      <c r="H21" s="491"/>
      <c r="I21" s="491"/>
      <c r="J21" s="491"/>
      <c r="K21" s="491"/>
    </row>
    <row r="22" spans="1:13" ht="12" customHeight="1">
      <c r="A22" s="492" t="s">
        <v>13</v>
      </c>
      <c r="B22" s="492"/>
      <c r="C22" s="492"/>
      <c r="D22" s="492"/>
      <c r="E22" s="492"/>
      <c r="F22" s="492"/>
      <c r="G22" s="492"/>
      <c r="H22" s="492"/>
      <c r="I22" s="492"/>
      <c r="J22" s="492"/>
      <c r="K22" s="492"/>
      <c r="L22" s="492"/>
      <c r="M22" s="37"/>
    </row>
    <row r="23" spans="1:13" ht="12" customHeight="1">
      <c r="F23" s="29"/>
      <c r="J23" s="8"/>
      <c r="K23" s="17"/>
      <c r="L23" s="9" t="s">
        <v>14</v>
      </c>
      <c r="M23" s="37"/>
    </row>
    <row r="24" spans="1:13" ht="11.25" customHeight="1">
      <c r="F24" s="29"/>
      <c r="J24" s="38" t="s">
        <v>15</v>
      </c>
      <c r="K24" s="26"/>
      <c r="L24" s="39"/>
      <c r="M24" s="37"/>
    </row>
    <row r="25" spans="1:13" ht="12" customHeight="1">
      <c r="E25" s="36"/>
      <c r="F25" s="40"/>
      <c r="I25" s="41"/>
      <c r="J25" s="41"/>
      <c r="K25" s="42" t="s">
        <v>16</v>
      </c>
      <c r="L25" s="39"/>
      <c r="M25" s="37"/>
    </row>
    <row r="26" spans="1:13" ht="43.5" customHeight="1">
      <c r="A26" s="493" t="s">
        <v>234</v>
      </c>
      <c r="B26" s="493"/>
      <c r="C26" s="493"/>
      <c r="D26" s="493"/>
      <c r="E26" s="493"/>
      <c r="F26" s="493"/>
      <c r="G26" s="493"/>
      <c r="H26" s="493"/>
      <c r="I26" s="493"/>
      <c r="K26" s="42" t="s">
        <v>17</v>
      </c>
      <c r="L26" s="43" t="s">
        <v>18</v>
      </c>
      <c r="M26" s="37"/>
    </row>
    <row r="27" spans="1:13" ht="12" customHeight="1">
      <c r="A27" s="493" t="s">
        <v>233</v>
      </c>
      <c r="B27" s="493"/>
      <c r="C27" s="493"/>
      <c r="D27" s="493"/>
      <c r="E27" s="493"/>
      <c r="F27" s="493"/>
      <c r="G27" s="493"/>
      <c r="H27" s="493"/>
      <c r="I27" s="493"/>
      <c r="J27" s="50" t="s">
        <v>19</v>
      </c>
      <c r="K27" s="45" t="s">
        <v>31</v>
      </c>
      <c r="L27" s="39"/>
      <c r="M27" s="37"/>
    </row>
    <row r="28" spans="1:13" ht="12.75" customHeight="1">
      <c r="F28" s="29"/>
      <c r="G28" s="46" t="s">
        <v>20</v>
      </c>
      <c r="H28" s="144" t="s">
        <v>232</v>
      </c>
      <c r="I28" s="145"/>
      <c r="J28" s="49"/>
      <c r="K28" s="39"/>
      <c r="L28" s="39"/>
      <c r="M28" s="37"/>
    </row>
    <row r="29" spans="1:13" ht="13.5" customHeight="1">
      <c r="F29" s="29"/>
      <c r="G29" s="484" t="s">
        <v>21</v>
      </c>
      <c r="H29" s="484"/>
      <c r="I29" s="51" t="s">
        <v>231</v>
      </c>
      <c r="J29" s="52" t="s">
        <v>230</v>
      </c>
      <c r="K29" s="53" t="s">
        <v>229</v>
      </c>
      <c r="L29" s="53" t="s">
        <v>229</v>
      </c>
      <c r="M29" s="37"/>
    </row>
    <row r="30" spans="1:13" ht="14.25" customHeight="1">
      <c r="A30" s="54" t="s">
        <v>228</v>
      </c>
      <c r="B30" s="54"/>
      <c r="C30" s="54"/>
      <c r="D30" s="54"/>
      <c r="E30" s="54"/>
      <c r="F30" s="55"/>
      <c r="G30" s="56"/>
      <c r="I30" s="56"/>
      <c r="J30" s="56"/>
      <c r="K30" s="56"/>
      <c r="L30" s="57" t="s">
        <v>22</v>
      </c>
      <c r="M30" s="58"/>
    </row>
    <row r="31" spans="1:13" ht="24" customHeight="1">
      <c r="A31" s="499" t="s">
        <v>23</v>
      </c>
      <c r="B31" s="500"/>
      <c r="C31" s="500"/>
      <c r="D31" s="500"/>
      <c r="E31" s="500"/>
      <c r="F31" s="500"/>
      <c r="G31" s="503" t="s">
        <v>24</v>
      </c>
      <c r="H31" s="505" t="s">
        <v>25</v>
      </c>
      <c r="I31" s="507" t="s">
        <v>26</v>
      </c>
      <c r="J31" s="508"/>
      <c r="K31" s="509" t="s">
        <v>27</v>
      </c>
      <c r="L31" s="511" t="s">
        <v>28</v>
      </c>
      <c r="M31" s="58"/>
    </row>
    <row r="32" spans="1:13" ht="46.5" customHeight="1">
      <c r="A32" s="501"/>
      <c r="B32" s="502"/>
      <c r="C32" s="502"/>
      <c r="D32" s="502"/>
      <c r="E32" s="502"/>
      <c r="F32" s="502"/>
      <c r="G32" s="504"/>
      <c r="H32" s="506"/>
      <c r="I32" s="59" t="s">
        <v>29</v>
      </c>
      <c r="J32" s="60" t="s">
        <v>30</v>
      </c>
      <c r="K32" s="510"/>
      <c r="L32" s="512"/>
    </row>
    <row r="33" spans="1:18" ht="11.25" customHeight="1">
      <c r="A33" s="494" t="s">
        <v>31</v>
      </c>
      <c r="B33" s="495"/>
      <c r="C33" s="495"/>
      <c r="D33" s="495"/>
      <c r="E33" s="495"/>
      <c r="F33" s="496"/>
      <c r="G33" s="10">
        <v>2</v>
      </c>
      <c r="H33" s="11">
        <v>3</v>
      </c>
      <c r="I33" s="12" t="s">
        <v>32</v>
      </c>
      <c r="J33" s="13" t="s">
        <v>33</v>
      </c>
      <c r="K33" s="14">
        <v>6</v>
      </c>
      <c r="L33" s="14">
        <v>7</v>
      </c>
    </row>
    <row r="34" spans="1:18" s="67" customFormat="1" ht="14.25" customHeight="1">
      <c r="A34" s="61">
        <v>2</v>
      </c>
      <c r="B34" s="61"/>
      <c r="C34" s="62"/>
      <c r="D34" s="63"/>
      <c r="E34" s="61"/>
      <c r="F34" s="64"/>
      <c r="G34" s="63" t="s">
        <v>34</v>
      </c>
      <c r="H34" s="10">
        <v>1</v>
      </c>
      <c r="I34" s="65">
        <f>SUM(I35+I46+I66+I87+I94+I114+I140+I159+I169)</f>
        <v>49900</v>
      </c>
      <c r="J34" s="65">
        <f>SUM(J35+J46+J66+J87+J94+J114+J140+J159+J169)</f>
        <v>49900</v>
      </c>
      <c r="K34" s="66">
        <f>SUM(K35+K46+K66+K87+K94+K114+K140+K159+K169)</f>
        <v>49900</v>
      </c>
      <c r="L34" s="65">
        <f>SUM(L35+L46+L66+L87+L94+L114+L140+L159+L169)</f>
        <v>49900</v>
      </c>
    </row>
    <row r="35" spans="1:18" ht="16.5" customHeight="1">
      <c r="A35" s="61">
        <v>2</v>
      </c>
      <c r="B35" s="68">
        <v>1</v>
      </c>
      <c r="C35" s="69"/>
      <c r="D35" s="70"/>
      <c r="E35" s="71"/>
      <c r="F35" s="72"/>
      <c r="G35" s="73" t="s">
        <v>35</v>
      </c>
      <c r="H35" s="10">
        <v>2</v>
      </c>
      <c r="I35" s="65">
        <f>SUM(I36+I42)</f>
        <v>49900</v>
      </c>
      <c r="J35" s="65">
        <f>SUM(J36+J42)</f>
        <v>49900</v>
      </c>
      <c r="K35" s="74">
        <f>SUM(K36+K42)</f>
        <v>49900</v>
      </c>
      <c r="L35" s="75">
        <f>SUM(L36+L42)</f>
        <v>49900</v>
      </c>
      <c r="M35"/>
    </row>
    <row r="36" spans="1:18" ht="14.25" customHeight="1">
      <c r="A36" s="76">
        <v>2</v>
      </c>
      <c r="B36" s="76">
        <v>1</v>
      </c>
      <c r="C36" s="77">
        <v>1</v>
      </c>
      <c r="D36" s="78"/>
      <c r="E36" s="76"/>
      <c r="F36" s="79"/>
      <c r="G36" s="78" t="s">
        <v>36</v>
      </c>
      <c r="H36" s="10">
        <v>3</v>
      </c>
      <c r="I36" s="65">
        <f>SUM(I37)</f>
        <v>49000</v>
      </c>
      <c r="J36" s="65">
        <f>SUM(J37)</f>
        <v>49000</v>
      </c>
      <c r="K36" s="66">
        <f>SUM(K37)</f>
        <v>49000</v>
      </c>
      <c r="L36" s="65">
        <f>SUM(L37)</f>
        <v>49000</v>
      </c>
      <c r="M36"/>
    </row>
    <row r="37" spans="1:18" ht="13.5" customHeight="1">
      <c r="A37" s="80">
        <v>2</v>
      </c>
      <c r="B37" s="76">
        <v>1</v>
      </c>
      <c r="C37" s="77">
        <v>1</v>
      </c>
      <c r="D37" s="78">
        <v>1</v>
      </c>
      <c r="E37" s="76"/>
      <c r="F37" s="79"/>
      <c r="G37" s="78" t="s">
        <v>36</v>
      </c>
      <c r="H37" s="10">
        <v>4</v>
      </c>
      <c r="I37" s="65">
        <f>SUM(I38+I40)</f>
        <v>49000</v>
      </c>
      <c r="J37" s="65">
        <f>SUM(J38+J40)</f>
        <v>49000</v>
      </c>
      <c r="K37" s="65">
        <f>SUM(K38+K40)</f>
        <v>49000</v>
      </c>
      <c r="L37" s="65">
        <f>SUM(L38+L40)</f>
        <v>49000</v>
      </c>
      <c r="M37"/>
      <c r="Q37" s="15"/>
    </row>
    <row r="38" spans="1:18" ht="14.25" customHeight="1">
      <c r="A38" s="80">
        <v>2</v>
      </c>
      <c r="B38" s="76">
        <v>1</v>
      </c>
      <c r="C38" s="77">
        <v>1</v>
      </c>
      <c r="D38" s="78">
        <v>1</v>
      </c>
      <c r="E38" s="76">
        <v>1</v>
      </c>
      <c r="F38" s="79"/>
      <c r="G38" s="78" t="s">
        <v>37</v>
      </c>
      <c r="H38" s="10">
        <v>5</v>
      </c>
      <c r="I38" s="66">
        <f>SUM(I39)</f>
        <v>49000</v>
      </c>
      <c r="J38" s="66">
        <f>SUM(J39)</f>
        <v>49000</v>
      </c>
      <c r="K38" s="66">
        <f>SUM(K39)</f>
        <v>49000</v>
      </c>
      <c r="L38" s="66">
        <f>SUM(L39)</f>
        <v>49000</v>
      </c>
      <c r="M38"/>
      <c r="Q38" s="15"/>
    </row>
    <row r="39" spans="1:18" ht="14.25" customHeight="1">
      <c r="A39" s="80">
        <v>2</v>
      </c>
      <c r="B39" s="76">
        <v>1</v>
      </c>
      <c r="C39" s="77">
        <v>1</v>
      </c>
      <c r="D39" s="78">
        <v>1</v>
      </c>
      <c r="E39" s="76">
        <v>1</v>
      </c>
      <c r="F39" s="79">
        <v>1</v>
      </c>
      <c r="G39" s="78" t="s">
        <v>37</v>
      </c>
      <c r="H39" s="10">
        <v>6</v>
      </c>
      <c r="I39" s="81">
        <v>49000</v>
      </c>
      <c r="J39" s="82">
        <v>49000</v>
      </c>
      <c r="K39" s="82">
        <v>49000</v>
      </c>
      <c r="L39" s="82">
        <v>49000</v>
      </c>
      <c r="M39"/>
      <c r="Q39" s="15"/>
    </row>
    <row r="40" spans="1:18" ht="12.75" hidden="1" customHeight="1">
      <c r="A40" s="80">
        <v>2</v>
      </c>
      <c r="B40" s="76">
        <v>1</v>
      </c>
      <c r="C40" s="77">
        <v>1</v>
      </c>
      <c r="D40" s="78">
        <v>1</v>
      </c>
      <c r="E40" s="76">
        <v>2</v>
      </c>
      <c r="F40" s="79"/>
      <c r="G40" s="78" t="s">
        <v>38</v>
      </c>
      <c r="H40" s="10">
        <v>7</v>
      </c>
      <c r="I40" s="66">
        <f>I41</f>
        <v>0</v>
      </c>
      <c r="J40" s="66">
        <f>J41</f>
        <v>0</v>
      </c>
      <c r="K40" s="66">
        <f>K41</f>
        <v>0</v>
      </c>
      <c r="L40" s="66">
        <f>L41</f>
        <v>0</v>
      </c>
      <c r="M40"/>
      <c r="Q40" s="15"/>
    </row>
    <row r="41" spans="1:18" ht="12.75" hidden="1" customHeight="1">
      <c r="A41" s="80">
        <v>2</v>
      </c>
      <c r="B41" s="76">
        <v>1</v>
      </c>
      <c r="C41" s="77">
        <v>1</v>
      </c>
      <c r="D41" s="78">
        <v>1</v>
      </c>
      <c r="E41" s="76">
        <v>2</v>
      </c>
      <c r="F41" s="79">
        <v>1</v>
      </c>
      <c r="G41" s="78" t="s">
        <v>38</v>
      </c>
      <c r="H41" s="10">
        <v>8</v>
      </c>
      <c r="I41" s="82">
        <v>0</v>
      </c>
      <c r="J41" s="83">
        <v>0</v>
      </c>
      <c r="K41" s="82">
        <v>0</v>
      </c>
      <c r="L41" s="83">
        <v>0</v>
      </c>
      <c r="M41"/>
      <c r="Q41" s="15"/>
    </row>
    <row r="42" spans="1:18" ht="13.5" customHeight="1">
      <c r="A42" s="80">
        <v>2</v>
      </c>
      <c r="B42" s="76">
        <v>1</v>
      </c>
      <c r="C42" s="77">
        <v>2</v>
      </c>
      <c r="D42" s="78"/>
      <c r="E42" s="76"/>
      <c r="F42" s="79"/>
      <c r="G42" s="78" t="s">
        <v>39</v>
      </c>
      <c r="H42" s="10">
        <v>9</v>
      </c>
      <c r="I42" s="66">
        <f t="shared" ref="I42:L44" si="0">I43</f>
        <v>900</v>
      </c>
      <c r="J42" s="65">
        <f t="shared" si="0"/>
        <v>900</v>
      </c>
      <c r="K42" s="66">
        <f t="shared" si="0"/>
        <v>900</v>
      </c>
      <c r="L42" s="65">
        <f t="shared" si="0"/>
        <v>900</v>
      </c>
      <c r="M42"/>
      <c r="Q42" s="15"/>
    </row>
    <row r="43" spans="1:18">
      <c r="A43" s="80">
        <v>2</v>
      </c>
      <c r="B43" s="76">
        <v>1</v>
      </c>
      <c r="C43" s="77">
        <v>2</v>
      </c>
      <c r="D43" s="78">
        <v>1</v>
      </c>
      <c r="E43" s="76"/>
      <c r="F43" s="79"/>
      <c r="G43" s="78" t="s">
        <v>39</v>
      </c>
      <c r="H43" s="10">
        <v>10</v>
      </c>
      <c r="I43" s="66">
        <f t="shared" si="0"/>
        <v>900</v>
      </c>
      <c r="J43" s="65">
        <f t="shared" si="0"/>
        <v>900</v>
      </c>
      <c r="K43" s="65">
        <f t="shared" si="0"/>
        <v>900</v>
      </c>
      <c r="L43" s="65">
        <f t="shared" si="0"/>
        <v>900</v>
      </c>
    </row>
    <row r="44" spans="1:18" ht="13.5" customHeight="1">
      <c r="A44" s="80">
        <v>2</v>
      </c>
      <c r="B44" s="76">
        <v>1</v>
      </c>
      <c r="C44" s="77">
        <v>2</v>
      </c>
      <c r="D44" s="78">
        <v>1</v>
      </c>
      <c r="E44" s="76">
        <v>1</v>
      </c>
      <c r="F44" s="79"/>
      <c r="G44" s="78" t="s">
        <v>39</v>
      </c>
      <c r="H44" s="10">
        <v>11</v>
      </c>
      <c r="I44" s="65">
        <f t="shared" si="0"/>
        <v>900</v>
      </c>
      <c r="J44" s="65">
        <f t="shared" si="0"/>
        <v>900</v>
      </c>
      <c r="K44" s="65">
        <f t="shared" si="0"/>
        <v>900</v>
      </c>
      <c r="L44" s="65">
        <f t="shared" si="0"/>
        <v>900</v>
      </c>
      <c r="M44"/>
      <c r="Q44" s="15"/>
    </row>
    <row r="45" spans="1:18" ht="14.25" customHeight="1">
      <c r="A45" s="80">
        <v>2</v>
      </c>
      <c r="B45" s="76">
        <v>1</v>
      </c>
      <c r="C45" s="77">
        <v>2</v>
      </c>
      <c r="D45" s="78">
        <v>1</v>
      </c>
      <c r="E45" s="76">
        <v>1</v>
      </c>
      <c r="F45" s="79">
        <v>1</v>
      </c>
      <c r="G45" s="78" t="s">
        <v>39</v>
      </c>
      <c r="H45" s="10">
        <v>12</v>
      </c>
      <c r="I45" s="83">
        <v>900</v>
      </c>
      <c r="J45" s="82">
        <v>900</v>
      </c>
      <c r="K45" s="82">
        <v>900</v>
      </c>
      <c r="L45" s="82">
        <v>900</v>
      </c>
      <c r="M45"/>
      <c r="Q45" s="15"/>
    </row>
    <row r="46" spans="1:18" ht="26.25" hidden="1" customHeight="1">
      <c r="A46" s="84">
        <v>2</v>
      </c>
      <c r="B46" s="85">
        <v>2</v>
      </c>
      <c r="C46" s="69"/>
      <c r="D46" s="70"/>
      <c r="E46" s="71"/>
      <c r="F46" s="72"/>
      <c r="G46" s="73" t="s">
        <v>40</v>
      </c>
      <c r="H46" s="10">
        <v>13</v>
      </c>
      <c r="I46" s="86">
        <f t="shared" ref="I46:L48" si="1">I47</f>
        <v>0</v>
      </c>
      <c r="J46" s="87">
        <f t="shared" si="1"/>
        <v>0</v>
      </c>
      <c r="K46" s="86">
        <f t="shared" si="1"/>
        <v>0</v>
      </c>
      <c r="L46" s="86">
        <f t="shared" si="1"/>
        <v>0</v>
      </c>
      <c r="M46"/>
    </row>
    <row r="47" spans="1:18" ht="27" hidden="1" customHeight="1">
      <c r="A47" s="80">
        <v>2</v>
      </c>
      <c r="B47" s="76">
        <v>2</v>
      </c>
      <c r="C47" s="77">
        <v>1</v>
      </c>
      <c r="D47" s="78"/>
      <c r="E47" s="76"/>
      <c r="F47" s="79"/>
      <c r="G47" s="70" t="s">
        <v>40</v>
      </c>
      <c r="H47" s="10">
        <v>14</v>
      </c>
      <c r="I47" s="65">
        <f t="shared" si="1"/>
        <v>0</v>
      </c>
      <c r="J47" s="66">
        <f t="shared" si="1"/>
        <v>0</v>
      </c>
      <c r="K47" s="65">
        <f t="shared" si="1"/>
        <v>0</v>
      </c>
      <c r="L47" s="66">
        <f t="shared" si="1"/>
        <v>0</v>
      </c>
      <c r="M47"/>
      <c r="R47" s="15"/>
    </row>
    <row r="48" spans="1:18" ht="15.75" hidden="1" customHeight="1">
      <c r="A48" s="80">
        <v>2</v>
      </c>
      <c r="B48" s="76">
        <v>2</v>
      </c>
      <c r="C48" s="77">
        <v>1</v>
      </c>
      <c r="D48" s="78">
        <v>1</v>
      </c>
      <c r="E48" s="76"/>
      <c r="F48" s="79"/>
      <c r="G48" s="70" t="s">
        <v>40</v>
      </c>
      <c r="H48" s="10">
        <v>15</v>
      </c>
      <c r="I48" s="65">
        <f t="shared" si="1"/>
        <v>0</v>
      </c>
      <c r="J48" s="66">
        <f t="shared" si="1"/>
        <v>0</v>
      </c>
      <c r="K48" s="75">
        <f t="shared" si="1"/>
        <v>0</v>
      </c>
      <c r="L48" s="75">
        <f t="shared" si="1"/>
        <v>0</v>
      </c>
      <c r="M48"/>
      <c r="Q48" s="15"/>
    </row>
    <row r="49" spans="1:17" ht="24.75" hidden="1" customHeight="1">
      <c r="A49" s="88">
        <v>2</v>
      </c>
      <c r="B49" s="89">
        <v>2</v>
      </c>
      <c r="C49" s="90">
        <v>1</v>
      </c>
      <c r="D49" s="91">
        <v>1</v>
      </c>
      <c r="E49" s="89">
        <v>1</v>
      </c>
      <c r="F49" s="92"/>
      <c r="G49" s="70" t="s">
        <v>40</v>
      </c>
      <c r="H49" s="10">
        <v>16</v>
      </c>
      <c r="I49" s="93">
        <f>SUM(I50:I65)</f>
        <v>0</v>
      </c>
      <c r="J49" s="93">
        <f>SUM(J50:J65)</f>
        <v>0</v>
      </c>
      <c r="K49" s="94">
        <f>SUM(K50:K65)</f>
        <v>0</v>
      </c>
      <c r="L49" s="94">
        <f>SUM(L50:L65)</f>
        <v>0</v>
      </c>
      <c r="M49"/>
      <c r="Q49" s="15"/>
    </row>
    <row r="50" spans="1:17" ht="15.75" hidden="1" customHeight="1">
      <c r="A50" s="80">
        <v>2</v>
      </c>
      <c r="B50" s="76">
        <v>2</v>
      </c>
      <c r="C50" s="77">
        <v>1</v>
      </c>
      <c r="D50" s="78">
        <v>1</v>
      </c>
      <c r="E50" s="76">
        <v>1</v>
      </c>
      <c r="F50" s="95">
        <v>1</v>
      </c>
      <c r="G50" s="78" t="s">
        <v>41</v>
      </c>
      <c r="H50" s="10">
        <v>17</v>
      </c>
      <c r="I50" s="82">
        <v>0</v>
      </c>
      <c r="J50" s="82">
        <v>0</v>
      </c>
      <c r="K50" s="82">
        <v>0</v>
      </c>
      <c r="L50" s="82">
        <v>0</v>
      </c>
      <c r="M50"/>
      <c r="Q50" s="15"/>
    </row>
    <row r="51" spans="1:17" ht="26.25" hidden="1" customHeight="1">
      <c r="A51" s="80">
        <v>2</v>
      </c>
      <c r="B51" s="76">
        <v>2</v>
      </c>
      <c r="C51" s="77">
        <v>1</v>
      </c>
      <c r="D51" s="78">
        <v>1</v>
      </c>
      <c r="E51" s="76">
        <v>1</v>
      </c>
      <c r="F51" s="79">
        <v>2</v>
      </c>
      <c r="G51" s="78" t="s">
        <v>42</v>
      </c>
      <c r="H51" s="10">
        <v>18</v>
      </c>
      <c r="I51" s="82">
        <v>0</v>
      </c>
      <c r="J51" s="82">
        <v>0</v>
      </c>
      <c r="K51" s="82">
        <v>0</v>
      </c>
      <c r="L51" s="82">
        <v>0</v>
      </c>
      <c r="M51"/>
      <c r="Q51" s="15"/>
    </row>
    <row r="52" spans="1:17" ht="26.25" hidden="1" customHeight="1">
      <c r="A52" s="80">
        <v>2</v>
      </c>
      <c r="B52" s="76">
        <v>2</v>
      </c>
      <c r="C52" s="77">
        <v>1</v>
      </c>
      <c r="D52" s="78">
        <v>1</v>
      </c>
      <c r="E52" s="76">
        <v>1</v>
      </c>
      <c r="F52" s="79">
        <v>5</v>
      </c>
      <c r="G52" s="78" t="s">
        <v>43</v>
      </c>
      <c r="H52" s="10">
        <v>19</v>
      </c>
      <c r="I52" s="82">
        <v>0</v>
      </c>
      <c r="J52" s="82">
        <v>0</v>
      </c>
      <c r="K52" s="82">
        <v>0</v>
      </c>
      <c r="L52" s="82">
        <v>0</v>
      </c>
      <c r="M52"/>
      <c r="Q52" s="15"/>
    </row>
    <row r="53" spans="1:17" ht="27" hidden="1" customHeight="1">
      <c r="A53" s="80">
        <v>2</v>
      </c>
      <c r="B53" s="76">
        <v>2</v>
      </c>
      <c r="C53" s="77">
        <v>1</v>
      </c>
      <c r="D53" s="78">
        <v>1</v>
      </c>
      <c r="E53" s="76">
        <v>1</v>
      </c>
      <c r="F53" s="79">
        <v>6</v>
      </c>
      <c r="G53" s="78" t="s">
        <v>44</v>
      </c>
      <c r="H53" s="10">
        <v>20</v>
      </c>
      <c r="I53" s="82">
        <v>0</v>
      </c>
      <c r="J53" s="82">
        <v>0</v>
      </c>
      <c r="K53" s="82">
        <v>0</v>
      </c>
      <c r="L53" s="82">
        <v>0</v>
      </c>
      <c r="M53"/>
      <c r="Q53" s="15"/>
    </row>
    <row r="54" spans="1:17" ht="26.25" hidden="1" customHeight="1">
      <c r="A54" s="96">
        <v>2</v>
      </c>
      <c r="B54" s="71">
        <v>2</v>
      </c>
      <c r="C54" s="69">
        <v>1</v>
      </c>
      <c r="D54" s="70">
        <v>1</v>
      </c>
      <c r="E54" s="71">
        <v>1</v>
      </c>
      <c r="F54" s="72">
        <v>7</v>
      </c>
      <c r="G54" s="70" t="s">
        <v>45</v>
      </c>
      <c r="H54" s="10">
        <v>21</v>
      </c>
      <c r="I54" s="82">
        <v>0</v>
      </c>
      <c r="J54" s="82">
        <v>0</v>
      </c>
      <c r="K54" s="82">
        <v>0</v>
      </c>
      <c r="L54" s="82">
        <v>0</v>
      </c>
      <c r="M54"/>
      <c r="Q54" s="15"/>
    </row>
    <row r="55" spans="1:17" ht="12" hidden="1" customHeight="1">
      <c r="A55" s="80">
        <v>2</v>
      </c>
      <c r="B55" s="76">
        <v>2</v>
      </c>
      <c r="C55" s="77">
        <v>1</v>
      </c>
      <c r="D55" s="78">
        <v>1</v>
      </c>
      <c r="E55" s="76">
        <v>1</v>
      </c>
      <c r="F55" s="79">
        <v>11</v>
      </c>
      <c r="G55" s="78" t="s">
        <v>46</v>
      </c>
      <c r="H55" s="10">
        <v>22</v>
      </c>
      <c r="I55" s="83">
        <v>0</v>
      </c>
      <c r="J55" s="82">
        <v>0</v>
      </c>
      <c r="K55" s="82">
        <v>0</v>
      </c>
      <c r="L55" s="82">
        <v>0</v>
      </c>
      <c r="M55"/>
      <c r="Q55" s="15"/>
    </row>
    <row r="56" spans="1:17" ht="15.75" hidden="1" customHeight="1">
      <c r="A56" s="88">
        <v>2</v>
      </c>
      <c r="B56" s="97">
        <v>2</v>
      </c>
      <c r="C56" s="98">
        <v>1</v>
      </c>
      <c r="D56" s="98">
        <v>1</v>
      </c>
      <c r="E56" s="98">
        <v>1</v>
      </c>
      <c r="F56" s="99">
        <v>12</v>
      </c>
      <c r="G56" s="100" t="s">
        <v>47</v>
      </c>
      <c r="H56" s="10">
        <v>23</v>
      </c>
      <c r="I56" s="101">
        <v>0</v>
      </c>
      <c r="J56" s="82">
        <v>0</v>
      </c>
      <c r="K56" s="82">
        <v>0</v>
      </c>
      <c r="L56" s="82">
        <v>0</v>
      </c>
      <c r="M56"/>
      <c r="Q56" s="15"/>
    </row>
    <row r="57" spans="1:17" ht="25.5" hidden="1" customHeight="1">
      <c r="A57" s="80">
        <v>2</v>
      </c>
      <c r="B57" s="76">
        <v>2</v>
      </c>
      <c r="C57" s="77">
        <v>1</v>
      </c>
      <c r="D57" s="77">
        <v>1</v>
      </c>
      <c r="E57" s="77">
        <v>1</v>
      </c>
      <c r="F57" s="79">
        <v>14</v>
      </c>
      <c r="G57" s="102" t="s">
        <v>48</v>
      </c>
      <c r="H57" s="10">
        <v>24</v>
      </c>
      <c r="I57" s="83">
        <v>0</v>
      </c>
      <c r="J57" s="83">
        <v>0</v>
      </c>
      <c r="K57" s="83">
        <v>0</v>
      </c>
      <c r="L57" s="83">
        <v>0</v>
      </c>
      <c r="M57"/>
      <c r="Q57" s="15"/>
    </row>
    <row r="58" spans="1:17" ht="27.75" hidden="1" customHeight="1">
      <c r="A58" s="80">
        <v>2</v>
      </c>
      <c r="B58" s="76">
        <v>2</v>
      </c>
      <c r="C58" s="77">
        <v>1</v>
      </c>
      <c r="D58" s="77">
        <v>1</v>
      </c>
      <c r="E58" s="77">
        <v>1</v>
      </c>
      <c r="F58" s="79">
        <v>15</v>
      </c>
      <c r="G58" s="78" t="s">
        <v>49</v>
      </c>
      <c r="H58" s="10">
        <v>25</v>
      </c>
      <c r="I58" s="83">
        <v>0</v>
      </c>
      <c r="J58" s="82">
        <v>0</v>
      </c>
      <c r="K58" s="82">
        <v>0</v>
      </c>
      <c r="L58" s="82">
        <v>0</v>
      </c>
      <c r="M58"/>
      <c r="Q58" s="15"/>
    </row>
    <row r="59" spans="1:17" ht="15.75" hidden="1" customHeight="1">
      <c r="A59" s="80">
        <v>2</v>
      </c>
      <c r="B59" s="76">
        <v>2</v>
      </c>
      <c r="C59" s="77">
        <v>1</v>
      </c>
      <c r="D59" s="77">
        <v>1</v>
      </c>
      <c r="E59" s="77">
        <v>1</v>
      </c>
      <c r="F59" s="79">
        <v>16</v>
      </c>
      <c r="G59" s="78" t="s">
        <v>50</v>
      </c>
      <c r="H59" s="10">
        <v>26</v>
      </c>
      <c r="I59" s="83">
        <v>0</v>
      </c>
      <c r="J59" s="82">
        <v>0</v>
      </c>
      <c r="K59" s="82">
        <v>0</v>
      </c>
      <c r="L59" s="82">
        <v>0</v>
      </c>
      <c r="M59"/>
      <c r="Q59" s="15"/>
    </row>
    <row r="60" spans="1:17" ht="27.75" hidden="1" customHeight="1">
      <c r="A60" s="80">
        <v>2</v>
      </c>
      <c r="B60" s="76">
        <v>2</v>
      </c>
      <c r="C60" s="77">
        <v>1</v>
      </c>
      <c r="D60" s="77">
        <v>1</v>
      </c>
      <c r="E60" s="77">
        <v>1</v>
      </c>
      <c r="F60" s="79">
        <v>17</v>
      </c>
      <c r="G60" s="78" t="s">
        <v>51</v>
      </c>
      <c r="H60" s="10">
        <v>27</v>
      </c>
      <c r="I60" s="83">
        <v>0</v>
      </c>
      <c r="J60" s="83">
        <v>0</v>
      </c>
      <c r="K60" s="83">
        <v>0</v>
      </c>
      <c r="L60" s="83">
        <v>0</v>
      </c>
      <c r="M60"/>
      <c r="Q60" s="15"/>
    </row>
    <row r="61" spans="1:17" ht="14.25" hidden="1" customHeight="1">
      <c r="A61" s="80">
        <v>2</v>
      </c>
      <c r="B61" s="76">
        <v>2</v>
      </c>
      <c r="C61" s="77">
        <v>1</v>
      </c>
      <c r="D61" s="77">
        <v>1</v>
      </c>
      <c r="E61" s="77">
        <v>1</v>
      </c>
      <c r="F61" s="79">
        <v>20</v>
      </c>
      <c r="G61" s="78" t="s">
        <v>52</v>
      </c>
      <c r="H61" s="10">
        <v>28</v>
      </c>
      <c r="I61" s="83">
        <v>0</v>
      </c>
      <c r="J61" s="82">
        <v>0</v>
      </c>
      <c r="K61" s="82">
        <v>0</v>
      </c>
      <c r="L61" s="82">
        <v>0</v>
      </c>
      <c r="M61"/>
      <c r="Q61" s="15"/>
    </row>
    <row r="62" spans="1:17" ht="27.75" hidden="1" customHeight="1">
      <c r="A62" s="80">
        <v>2</v>
      </c>
      <c r="B62" s="76">
        <v>2</v>
      </c>
      <c r="C62" s="77">
        <v>1</v>
      </c>
      <c r="D62" s="77">
        <v>1</v>
      </c>
      <c r="E62" s="77">
        <v>1</v>
      </c>
      <c r="F62" s="79">
        <v>21</v>
      </c>
      <c r="G62" s="78" t="s">
        <v>53</v>
      </c>
      <c r="H62" s="10">
        <v>29</v>
      </c>
      <c r="I62" s="83">
        <v>0</v>
      </c>
      <c r="J62" s="82">
        <v>0</v>
      </c>
      <c r="K62" s="82">
        <v>0</v>
      </c>
      <c r="L62" s="82">
        <v>0</v>
      </c>
      <c r="M62"/>
      <c r="Q62" s="15"/>
    </row>
    <row r="63" spans="1:17" ht="12" hidden="1" customHeight="1">
      <c r="A63" s="80">
        <v>2</v>
      </c>
      <c r="B63" s="76">
        <v>2</v>
      </c>
      <c r="C63" s="77">
        <v>1</v>
      </c>
      <c r="D63" s="77">
        <v>1</v>
      </c>
      <c r="E63" s="77">
        <v>1</v>
      </c>
      <c r="F63" s="79">
        <v>22</v>
      </c>
      <c r="G63" s="78" t="s">
        <v>54</v>
      </c>
      <c r="H63" s="10">
        <v>30</v>
      </c>
      <c r="I63" s="83">
        <v>0</v>
      </c>
      <c r="J63" s="82">
        <v>0</v>
      </c>
      <c r="K63" s="82">
        <v>0</v>
      </c>
      <c r="L63" s="82">
        <v>0</v>
      </c>
      <c r="M63"/>
      <c r="Q63" s="15"/>
    </row>
    <row r="64" spans="1:17" ht="12" hidden="1" customHeight="1">
      <c r="A64" s="80">
        <v>2</v>
      </c>
      <c r="B64" s="76">
        <v>2</v>
      </c>
      <c r="C64" s="77">
        <v>1</v>
      </c>
      <c r="D64" s="77">
        <v>1</v>
      </c>
      <c r="E64" s="77">
        <v>1</v>
      </c>
      <c r="F64" s="79">
        <v>23</v>
      </c>
      <c r="G64" s="78" t="s">
        <v>55</v>
      </c>
      <c r="H64" s="10">
        <v>31</v>
      </c>
      <c r="I64" s="83">
        <v>0</v>
      </c>
      <c r="J64" s="82">
        <v>0</v>
      </c>
      <c r="K64" s="82">
        <v>0</v>
      </c>
      <c r="L64" s="82">
        <v>0</v>
      </c>
      <c r="M64"/>
      <c r="Q64" s="15"/>
    </row>
    <row r="65" spans="1:18" ht="15" hidden="1" customHeight="1">
      <c r="A65" s="80">
        <v>2</v>
      </c>
      <c r="B65" s="76">
        <v>2</v>
      </c>
      <c r="C65" s="77">
        <v>1</v>
      </c>
      <c r="D65" s="77">
        <v>1</v>
      </c>
      <c r="E65" s="77">
        <v>1</v>
      </c>
      <c r="F65" s="79">
        <v>30</v>
      </c>
      <c r="G65" s="78" t="s">
        <v>56</v>
      </c>
      <c r="H65" s="10">
        <v>32</v>
      </c>
      <c r="I65" s="83">
        <v>0</v>
      </c>
      <c r="J65" s="82">
        <v>0</v>
      </c>
      <c r="K65" s="82">
        <v>0</v>
      </c>
      <c r="L65" s="82">
        <v>0</v>
      </c>
      <c r="M65"/>
      <c r="Q65" s="15"/>
    </row>
    <row r="66" spans="1:18" ht="14.25" hidden="1" customHeight="1">
      <c r="A66" s="103">
        <v>2</v>
      </c>
      <c r="B66" s="104">
        <v>3</v>
      </c>
      <c r="C66" s="68"/>
      <c r="D66" s="69"/>
      <c r="E66" s="69"/>
      <c r="F66" s="72"/>
      <c r="G66" s="105" t="s">
        <v>57</v>
      </c>
      <c r="H66" s="10">
        <v>33</v>
      </c>
      <c r="I66" s="86">
        <f>I67</f>
        <v>0</v>
      </c>
      <c r="J66" s="86">
        <f>J67</f>
        <v>0</v>
      </c>
      <c r="K66" s="86">
        <f>K67</f>
        <v>0</v>
      </c>
      <c r="L66" s="86">
        <f>L67</f>
        <v>0</v>
      </c>
      <c r="M66"/>
    </row>
    <row r="67" spans="1:18" ht="13.5" hidden="1" customHeight="1">
      <c r="A67" s="80">
        <v>2</v>
      </c>
      <c r="B67" s="76">
        <v>3</v>
      </c>
      <c r="C67" s="77">
        <v>1</v>
      </c>
      <c r="D67" s="77"/>
      <c r="E67" s="77"/>
      <c r="F67" s="79"/>
      <c r="G67" s="78" t="s">
        <v>58</v>
      </c>
      <c r="H67" s="10">
        <v>34</v>
      </c>
      <c r="I67" s="65">
        <f>SUM(I68+I73+I78)</f>
        <v>0</v>
      </c>
      <c r="J67" s="106">
        <f>SUM(J68+J73+J78)</f>
        <v>0</v>
      </c>
      <c r="K67" s="66">
        <f>SUM(K68+K73+K78)</f>
        <v>0</v>
      </c>
      <c r="L67" s="65">
        <f>SUM(L68+L73+L78)</f>
        <v>0</v>
      </c>
      <c r="M67"/>
      <c r="R67" s="15"/>
    </row>
    <row r="68" spans="1:18" ht="15" hidden="1" customHeight="1">
      <c r="A68" s="80">
        <v>2</v>
      </c>
      <c r="B68" s="76">
        <v>3</v>
      </c>
      <c r="C68" s="77">
        <v>1</v>
      </c>
      <c r="D68" s="77">
        <v>1</v>
      </c>
      <c r="E68" s="77"/>
      <c r="F68" s="79"/>
      <c r="G68" s="78" t="s">
        <v>59</v>
      </c>
      <c r="H68" s="10">
        <v>35</v>
      </c>
      <c r="I68" s="65">
        <f>I69</f>
        <v>0</v>
      </c>
      <c r="J68" s="106">
        <f>J69</f>
        <v>0</v>
      </c>
      <c r="K68" s="66">
        <f>K69</f>
        <v>0</v>
      </c>
      <c r="L68" s="65">
        <f>L69</f>
        <v>0</v>
      </c>
      <c r="M68"/>
      <c r="Q68" s="15"/>
    </row>
    <row r="69" spans="1:18" ht="13.5" hidden="1" customHeight="1">
      <c r="A69" s="80">
        <v>2</v>
      </c>
      <c r="B69" s="76">
        <v>3</v>
      </c>
      <c r="C69" s="77">
        <v>1</v>
      </c>
      <c r="D69" s="77">
        <v>1</v>
      </c>
      <c r="E69" s="77">
        <v>1</v>
      </c>
      <c r="F69" s="79"/>
      <c r="G69" s="78" t="s">
        <v>59</v>
      </c>
      <c r="H69" s="10">
        <v>36</v>
      </c>
      <c r="I69" s="65">
        <f>SUM(I70:I72)</f>
        <v>0</v>
      </c>
      <c r="J69" s="106">
        <f>SUM(J70:J72)</f>
        <v>0</v>
      </c>
      <c r="K69" s="66">
        <f>SUM(K70:K72)</f>
        <v>0</v>
      </c>
      <c r="L69" s="65">
        <f>SUM(L70:L72)</f>
        <v>0</v>
      </c>
      <c r="M69"/>
      <c r="Q69" s="15"/>
    </row>
    <row r="70" spans="1:18" s="107" customFormat="1" ht="25.5" hidden="1" customHeight="1">
      <c r="A70" s="80">
        <v>2</v>
      </c>
      <c r="B70" s="76">
        <v>3</v>
      </c>
      <c r="C70" s="77">
        <v>1</v>
      </c>
      <c r="D70" s="77">
        <v>1</v>
      </c>
      <c r="E70" s="77">
        <v>1</v>
      </c>
      <c r="F70" s="79">
        <v>1</v>
      </c>
      <c r="G70" s="78" t="s">
        <v>60</v>
      </c>
      <c r="H70" s="10">
        <v>37</v>
      </c>
      <c r="I70" s="83">
        <v>0</v>
      </c>
      <c r="J70" s="83">
        <v>0</v>
      </c>
      <c r="K70" s="83">
        <v>0</v>
      </c>
      <c r="L70" s="83">
        <v>0</v>
      </c>
      <c r="Q70" s="15"/>
      <c r="R70" s="29"/>
    </row>
    <row r="71" spans="1:18" ht="19.5" hidden="1" customHeight="1">
      <c r="A71" s="80">
        <v>2</v>
      </c>
      <c r="B71" s="71">
        <v>3</v>
      </c>
      <c r="C71" s="69">
        <v>1</v>
      </c>
      <c r="D71" s="69">
        <v>1</v>
      </c>
      <c r="E71" s="69">
        <v>1</v>
      </c>
      <c r="F71" s="72">
        <v>2</v>
      </c>
      <c r="G71" s="70" t="s">
        <v>61</v>
      </c>
      <c r="H71" s="10">
        <v>38</v>
      </c>
      <c r="I71" s="81">
        <v>0</v>
      </c>
      <c r="J71" s="81">
        <v>0</v>
      </c>
      <c r="K71" s="81">
        <v>0</v>
      </c>
      <c r="L71" s="81">
        <v>0</v>
      </c>
      <c r="M71"/>
      <c r="Q71" s="15"/>
    </row>
    <row r="72" spans="1:18" ht="16.5" hidden="1" customHeight="1">
      <c r="A72" s="76">
        <v>2</v>
      </c>
      <c r="B72" s="77">
        <v>3</v>
      </c>
      <c r="C72" s="77">
        <v>1</v>
      </c>
      <c r="D72" s="77">
        <v>1</v>
      </c>
      <c r="E72" s="77">
        <v>1</v>
      </c>
      <c r="F72" s="79">
        <v>3</v>
      </c>
      <c r="G72" s="78" t="s">
        <v>62</v>
      </c>
      <c r="H72" s="10">
        <v>39</v>
      </c>
      <c r="I72" s="83">
        <v>0</v>
      </c>
      <c r="J72" s="83">
        <v>0</v>
      </c>
      <c r="K72" s="83">
        <v>0</v>
      </c>
      <c r="L72" s="83">
        <v>0</v>
      </c>
      <c r="M72"/>
      <c r="Q72" s="15"/>
    </row>
    <row r="73" spans="1:18" ht="29.25" hidden="1" customHeight="1">
      <c r="A73" s="71">
        <v>2</v>
      </c>
      <c r="B73" s="69">
        <v>3</v>
      </c>
      <c r="C73" s="69">
        <v>1</v>
      </c>
      <c r="D73" s="69">
        <v>2</v>
      </c>
      <c r="E73" s="69"/>
      <c r="F73" s="72"/>
      <c r="G73" s="70" t="s">
        <v>63</v>
      </c>
      <c r="H73" s="10">
        <v>40</v>
      </c>
      <c r="I73" s="86">
        <f>I74</f>
        <v>0</v>
      </c>
      <c r="J73" s="108">
        <f>J74</f>
        <v>0</v>
      </c>
      <c r="K73" s="87">
        <f>K74</f>
        <v>0</v>
      </c>
      <c r="L73" s="87">
        <f>L74</f>
        <v>0</v>
      </c>
      <c r="M73"/>
      <c r="Q73" s="15"/>
    </row>
    <row r="74" spans="1:18" ht="27" hidden="1" customHeight="1">
      <c r="A74" s="89">
        <v>2</v>
      </c>
      <c r="B74" s="90">
        <v>3</v>
      </c>
      <c r="C74" s="90">
        <v>1</v>
      </c>
      <c r="D74" s="90">
        <v>2</v>
      </c>
      <c r="E74" s="90">
        <v>1</v>
      </c>
      <c r="F74" s="92"/>
      <c r="G74" s="70" t="s">
        <v>63</v>
      </c>
      <c r="H74" s="10">
        <v>41</v>
      </c>
      <c r="I74" s="75">
        <f>SUM(I75:I77)</f>
        <v>0</v>
      </c>
      <c r="J74" s="109">
        <f>SUM(J75:J77)</f>
        <v>0</v>
      </c>
      <c r="K74" s="74">
        <f>SUM(K75:K77)</f>
        <v>0</v>
      </c>
      <c r="L74" s="66">
        <f>SUM(L75:L77)</f>
        <v>0</v>
      </c>
      <c r="M74"/>
      <c r="Q74" s="15"/>
    </row>
    <row r="75" spans="1:18" s="107" customFormat="1" ht="27" hidden="1" customHeight="1">
      <c r="A75" s="76">
        <v>2</v>
      </c>
      <c r="B75" s="77">
        <v>3</v>
      </c>
      <c r="C75" s="77">
        <v>1</v>
      </c>
      <c r="D75" s="77">
        <v>2</v>
      </c>
      <c r="E75" s="77">
        <v>1</v>
      </c>
      <c r="F75" s="79">
        <v>1</v>
      </c>
      <c r="G75" s="80" t="s">
        <v>60</v>
      </c>
      <c r="H75" s="10">
        <v>42</v>
      </c>
      <c r="I75" s="83">
        <v>0</v>
      </c>
      <c r="J75" s="83">
        <v>0</v>
      </c>
      <c r="K75" s="83">
        <v>0</v>
      </c>
      <c r="L75" s="83">
        <v>0</v>
      </c>
      <c r="Q75" s="15"/>
      <c r="R75" s="29"/>
    </row>
    <row r="76" spans="1:18" ht="16.5" hidden="1" customHeight="1">
      <c r="A76" s="76">
        <v>2</v>
      </c>
      <c r="B76" s="77">
        <v>3</v>
      </c>
      <c r="C76" s="77">
        <v>1</v>
      </c>
      <c r="D76" s="77">
        <v>2</v>
      </c>
      <c r="E76" s="77">
        <v>1</v>
      </c>
      <c r="F76" s="79">
        <v>2</v>
      </c>
      <c r="G76" s="80" t="s">
        <v>61</v>
      </c>
      <c r="H76" s="10">
        <v>43</v>
      </c>
      <c r="I76" s="83">
        <v>0</v>
      </c>
      <c r="J76" s="83">
        <v>0</v>
      </c>
      <c r="K76" s="83">
        <v>0</v>
      </c>
      <c r="L76" s="83">
        <v>0</v>
      </c>
      <c r="M76"/>
      <c r="Q76" s="15"/>
    </row>
    <row r="77" spans="1:18" ht="15" hidden="1" customHeight="1">
      <c r="A77" s="76">
        <v>2</v>
      </c>
      <c r="B77" s="77">
        <v>3</v>
      </c>
      <c r="C77" s="77">
        <v>1</v>
      </c>
      <c r="D77" s="77">
        <v>2</v>
      </c>
      <c r="E77" s="77">
        <v>1</v>
      </c>
      <c r="F77" s="79">
        <v>3</v>
      </c>
      <c r="G77" s="80" t="s">
        <v>62</v>
      </c>
      <c r="H77" s="10">
        <v>44</v>
      </c>
      <c r="I77" s="83">
        <v>0</v>
      </c>
      <c r="J77" s="83">
        <v>0</v>
      </c>
      <c r="K77" s="83">
        <v>0</v>
      </c>
      <c r="L77" s="83">
        <v>0</v>
      </c>
      <c r="M77"/>
      <c r="Q77" s="15"/>
    </row>
    <row r="78" spans="1:18" ht="27.75" hidden="1" customHeight="1">
      <c r="A78" s="76">
        <v>2</v>
      </c>
      <c r="B78" s="77">
        <v>3</v>
      </c>
      <c r="C78" s="77">
        <v>1</v>
      </c>
      <c r="D78" s="77">
        <v>3</v>
      </c>
      <c r="E78" s="77"/>
      <c r="F78" s="79"/>
      <c r="G78" s="80" t="s">
        <v>64</v>
      </c>
      <c r="H78" s="10">
        <v>45</v>
      </c>
      <c r="I78" s="65">
        <f>I79</f>
        <v>0</v>
      </c>
      <c r="J78" s="106">
        <f>J79</f>
        <v>0</v>
      </c>
      <c r="K78" s="66">
        <f>K79</f>
        <v>0</v>
      </c>
      <c r="L78" s="66">
        <f>L79</f>
        <v>0</v>
      </c>
      <c r="M78"/>
      <c r="Q78" s="15"/>
    </row>
    <row r="79" spans="1:18" ht="26.25" hidden="1" customHeight="1">
      <c r="A79" s="76">
        <v>2</v>
      </c>
      <c r="B79" s="77">
        <v>3</v>
      </c>
      <c r="C79" s="77">
        <v>1</v>
      </c>
      <c r="D79" s="77">
        <v>3</v>
      </c>
      <c r="E79" s="77">
        <v>1</v>
      </c>
      <c r="F79" s="79"/>
      <c r="G79" s="80" t="s">
        <v>65</v>
      </c>
      <c r="H79" s="10">
        <v>46</v>
      </c>
      <c r="I79" s="65">
        <f>SUM(I80:I82)</f>
        <v>0</v>
      </c>
      <c r="J79" s="106">
        <f>SUM(J80:J82)</f>
        <v>0</v>
      </c>
      <c r="K79" s="66">
        <f>SUM(K80:K82)</f>
        <v>0</v>
      </c>
      <c r="L79" s="66">
        <f>SUM(L80:L82)</f>
        <v>0</v>
      </c>
      <c r="M79"/>
      <c r="Q79" s="15"/>
    </row>
    <row r="80" spans="1:18" ht="15" hidden="1" customHeight="1">
      <c r="A80" s="71">
        <v>2</v>
      </c>
      <c r="B80" s="69">
        <v>3</v>
      </c>
      <c r="C80" s="69">
        <v>1</v>
      </c>
      <c r="D80" s="69">
        <v>3</v>
      </c>
      <c r="E80" s="69">
        <v>1</v>
      </c>
      <c r="F80" s="72">
        <v>1</v>
      </c>
      <c r="G80" s="96" t="s">
        <v>66</v>
      </c>
      <c r="H80" s="10">
        <v>47</v>
      </c>
      <c r="I80" s="81">
        <v>0</v>
      </c>
      <c r="J80" s="81">
        <v>0</v>
      </c>
      <c r="K80" s="81">
        <v>0</v>
      </c>
      <c r="L80" s="81">
        <v>0</v>
      </c>
      <c r="M80"/>
      <c r="Q80" s="15"/>
    </row>
    <row r="81" spans="1:17" ht="16.5" hidden="1" customHeight="1">
      <c r="A81" s="76">
        <v>2</v>
      </c>
      <c r="B81" s="77">
        <v>3</v>
      </c>
      <c r="C81" s="77">
        <v>1</v>
      </c>
      <c r="D81" s="77">
        <v>3</v>
      </c>
      <c r="E81" s="77">
        <v>1</v>
      </c>
      <c r="F81" s="79">
        <v>2</v>
      </c>
      <c r="G81" s="80" t="s">
        <v>67</v>
      </c>
      <c r="H81" s="10">
        <v>48</v>
      </c>
      <c r="I81" s="83">
        <v>0</v>
      </c>
      <c r="J81" s="83">
        <v>0</v>
      </c>
      <c r="K81" s="83">
        <v>0</v>
      </c>
      <c r="L81" s="83">
        <v>0</v>
      </c>
      <c r="M81"/>
      <c r="Q81" s="15"/>
    </row>
    <row r="82" spans="1:17" ht="17.25" hidden="1" customHeight="1">
      <c r="A82" s="71">
        <v>2</v>
      </c>
      <c r="B82" s="69">
        <v>3</v>
      </c>
      <c r="C82" s="69">
        <v>1</v>
      </c>
      <c r="D82" s="69">
        <v>3</v>
      </c>
      <c r="E82" s="69">
        <v>1</v>
      </c>
      <c r="F82" s="72">
        <v>3</v>
      </c>
      <c r="G82" s="96" t="s">
        <v>68</v>
      </c>
      <c r="H82" s="10">
        <v>49</v>
      </c>
      <c r="I82" s="81">
        <v>0</v>
      </c>
      <c r="J82" s="81">
        <v>0</v>
      </c>
      <c r="K82" s="81">
        <v>0</v>
      </c>
      <c r="L82" s="81">
        <v>0</v>
      </c>
      <c r="M82"/>
      <c r="Q82" s="15"/>
    </row>
    <row r="83" spans="1:17" ht="12.75" hidden="1" customHeight="1">
      <c r="A83" s="71">
        <v>2</v>
      </c>
      <c r="B83" s="69">
        <v>3</v>
      </c>
      <c r="C83" s="69">
        <v>2</v>
      </c>
      <c r="D83" s="69"/>
      <c r="E83" s="69"/>
      <c r="F83" s="72"/>
      <c r="G83" s="96" t="s">
        <v>69</v>
      </c>
      <c r="H83" s="10">
        <v>50</v>
      </c>
      <c r="I83" s="65">
        <f t="shared" ref="I83:L84" si="2">I84</f>
        <v>0</v>
      </c>
      <c r="J83" s="65">
        <f t="shared" si="2"/>
        <v>0</v>
      </c>
      <c r="K83" s="65">
        <f t="shared" si="2"/>
        <v>0</v>
      </c>
      <c r="L83" s="65">
        <f t="shared" si="2"/>
        <v>0</v>
      </c>
      <c r="M83"/>
    </row>
    <row r="84" spans="1:17" ht="12" hidden="1" customHeight="1">
      <c r="A84" s="71">
        <v>2</v>
      </c>
      <c r="B84" s="69">
        <v>3</v>
      </c>
      <c r="C84" s="69">
        <v>2</v>
      </c>
      <c r="D84" s="69">
        <v>1</v>
      </c>
      <c r="E84" s="69"/>
      <c r="F84" s="72"/>
      <c r="G84" s="96" t="s">
        <v>69</v>
      </c>
      <c r="H84" s="10">
        <v>51</v>
      </c>
      <c r="I84" s="65">
        <f t="shared" si="2"/>
        <v>0</v>
      </c>
      <c r="J84" s="65">
        <f t="shared" si="2"/>
        <v>0</v>
      </c>
      <c r="K84" s="65">
        <f t="shared" si="2"/>
        <v>0</v>
      </c>
      <c r="L84" s="65">
        <f t="shared" si="2"/>
        <v>0</v>
      </c>
      <c r="M84"/>
    </row>
    <row r="85" spans="1:17" ht="15.75" hidden="1" customHeight="1">
      <c r="A85" s="71">
        <v>2</v>
      </c>
      <c r="B85" s="69">
        <v>3</v>
      </c>
      <c r="C85" s="69">
        <v>2</v>
      </c>
      <c r="D85" s="69">
        <v>1</v>
      </c>
      <c r="E85" s="69">
        <v>1</v>
      </c>
      <c r="F85" s="72"/>
      <c r="G85" s="96" t="s">
        <v>69</v>
      </c>
      <c r="H85" s="10">
        <v>52</v>
      </c>
      <c r="I85" s="65">
        <f>SUM(I86)</f>
        <v>0</v>
      </c>
      <c r="J85" s="65">
        <f>SUM(J86)</f>
        <v>0</v>
      </c>
      <c r="K85" s="65">
        <f>SUM(K86)</f>
        <v>0</v>
      </c>
      <c r="L85" s="65">
        <f>SUM(L86)</f>
        <v>0</v>
      </c>
      <c r="M85"/>
    </row>
    <row r="86" spans="1:17" ht="13.5" hidden="1" customHeight="1">
      <c r="A86" s="71">
        <v>2</v>
      </c>
      <c r="B86" s="69">
        <v>3</v>
      </c>
      <c r="C86" s="69">
        <v>2</v>
      </c>
      <c r="D86" s="69">
        <v>1</v>
      </c>
      <c r="E86" s="69">
        <v>1</v>
      </c>
      <c r="F86" s="72">
        <v>1</v>
      </c>
      <c r="G86" s="96" t="s">
        <v>69</v>
      </c>
      <c r="H86" s="10">
        <v>53</v>
      </c>
      <c r="I86" s="83">
        <v>0</v>
      </c>
      <c r="J86" s="83">
        <v>0</v>
      </c>
      <c r="K86" s="83">
        <v>0</v>
      </c>
      <c r="L86" s="83">
        <v>0</v>
      </c>
      <c r="M86"/>
    </row>
    <row r="87" spans="1:17" ht="16.5" hidden="1" customHeight="1">
      <c r="A87" s="61">
        <v>2</v>
      </c>
      <c r="B87" s="62">
        <v>4</v>
      </c>
      <c r="C87" s="62"/>
      <c r="D87" s="62"/>
      <c r="E87" s="62"/>
      <c r="F87" s="64"/>
      <c r="G87" s="110" t="s">
        <v>70</v>
      </c>
      <c r="H87" s="10">
        <v>54</v>
      </c>
      <c r="I87" s="65">
        <f t="shared" ref="I87:L89" si="3">I88</f>
        <v>0</v>
      </c>
      <c r="J87" s="106">
        <f t="shared" si="3"/>
        <v>0</v>
      </c>
      <c r="K87" s="66">
        <f t="shared" si="3"/>
        <v>0</v>
      </c>
      <c r="L87" s="66">
        <f t="shared" si="3"/>
        <v>0</v>
      </c>
      <c r="M87"/>
    </row>
    <row r="88" spans="1:17" ht="15.75" hidden="1" customHeight="1">
      <c r="A88" s="76">
        <v>2</v>
      </c>
      <c r="B88" s="77">
        <v>4</v>
      </c>
      <c r="C88" s="77">
        <v>1</v>
      </c>
      <c r="D88" s="77"/>
      <c r="E88" s="77"/>
      <c r="F88" s="79"/>
      <c r="G88" s="80" t="s">
        <v>71</v>
      </c>
      <c r="H88" s="10">
        <v>55</v>
      </c>
      <c r="I88" s="65">
        <f t="shared" si="3"/>
        <v>0</v>
      </c>
      <c r="J88" s="106">
        <f t="shared" si="3"/>
        <v>0</v>
      </c>
      <c r="K88" s="66">
        <f t="shared" si="3"/>
        <v>0</v>
      </c>
      <c r="L88" s="66">
        <f t="shared" si="3"/>
        <v>0</v>
      </c>
      <c r="M88"/>
    </row>
    <row r="89" spans="1:17" ht="17.25" hidden="1" customHeight="1">
      <c r="A89" s="76">
        <v>2</v>
      </c>
      <c r="B89" s="77">
        <v>4</v>
      </c>
      <c r="C89" s="77">
        <v>1</v>
      </c>
      <c r="D89" s="77">
        <v>1</v>
      </c>
      <c r="E89" s="77"/>
      <c r="F89" s="79"/>
      <c r="G89" s="80" t="s">
        <v>71</v>
      </c>
      <c r="H89" s="10">
        <v>56</v>
      </c>
      <c r="I89" s="65">
        <f t="shared" si="3"/>
        <v>0</v>
      </c>
      <c r="J89" s="106">
        <f t="shared" si="3"/>
        <v>0</v>
      </c>
      <c r="K89" s="66">
        <f t="shared" si="3"/>
        <v>0</v>
      </c>
      <c r="L89" s="66">
        <f t="shared" si="3"/>
        <v>0</v>
      </c>
      <c r="M89"/>
    </row>
    <row r="90" spans="1:17" ht="18" hidden="1" customHeight="1">
      <c r="A90" s="76">
        <v>2</v>
      </c>
      <c r="B90" s="77">
        <v>4</v>
      </c>
      <c r="C90" s="77">
        <v>1</v>
      </c>
      <c r="D90" s="77">
        <v>1</v>
      </c>
      <c r="E90" s="77">
        <v>1</v>
      </c>
      <c r="F90" s="79"/>
      <c r="G90" s="80" t="s">
        <v>71</v>
      </c>
      <c r="H90" s="10">
        <v>57</v>
      </c>
      <c r="I90" s="65">
        <f>SUM(I91:I93)</f>
        <v>0</v>
      </c>
      <c r="J90" s="106">
        <f>SUM(J91:J93)</f>
        <v>0</v>
      </c>
      <c r="K90" s="66">
        <f>SUM(K91:K93)</f>
        <v>0</v>
      </c>
      <c r="L90" s="66">
        <f>SUM(L91:L93)</f>
        <v>0</v>
      </c>
      <c r="M90"/>
    </row>
    <row r="91" spans="1:17" ht="14.25" hidden="1" customHeight="1">
      <c r="A91" s="76">
        <v>2</v>
      </c>
      <c r="B91" s="77">
        <v>4</v>
      </c>
      <c r="C91" s="77">
        <v>1</v>
      </c>
      <c r="D91" s="77">
        <v>1</v>
      </c>
      <c r="E91" s="77">
        <v>1</v>
      </c>
      <c r="F91" s="79">
        <v>1</v>
      </c>
      <c r="G91" s="80" t="s">
        <v>72</v>
      </c>
      <c r="H91" s="10">
        <v>58</v>
      </c>
      <c r="I91" s="83">
        <v>0</v>
      </c>
      <c r="J91" s="83">
        <v>0</v>
      </c>
      <c r="K91" s="83">
        <v>0</v>
      </c>
      <c r="L91" s="83">
        <v>0</v>
      </c>
      <c r="M91"/>
    </row>
    <row r="92" spans="1:17" ht="13.5" hidden="1" customHeight="1">
      <c r="A92" s="76">
        <v>2</v>
      </c>
      <c r="B92" s="76">
        <v>4</v>
      </c>
      <c r="C92" s="76">
        <v>1</v>
      </c>
      <c r="D92" s="77">
        <v>1</v>
      </c>
      <c r="E92" s="77">
        <v>1</v>
      </c>
      <c r="F92" s="111">
        <v>2</v>
      </c>
      <c r="G92" s="78" t="s">
        <v>73</v>
      </c>
      <c r="H92" s="10">
        <v>59</v>
      </c>
      <c r="I92" s="83">
        <v>0</v>
      </c>
      <c r="J92" s="83">
        <v>0</v>
      </c>
      <c r="K92" s="83">
        <v>0</v>
      </c>
      <c r="L92" s="83">
        <v>0</v>
      </c>
      <c r="M92"/>
    </row>
    <row r="93" spans="1:17" hidden="1">
      <c r="A93" s="76">
        <v>2</v>
      </c>
      <c r="B93" s="77">
        <v>4</v>
      </c>
      <c r="C93" s="76">
        <v>1</v>
      </c>
      <c r="D93" s="77">
        <v>1</v>
      </c>
      <c r="E93" s="77">
        <v>1</v>
      </c>
      <c r="F93" s="111">
        <v>3</v>
      </c>
      <c r="G93" s="78" t="s">
        <v>74</v>
      </c>
      <c r="H93" s="10">
        <v>60</v>
      </c>
      <c r="I93" s="83">
        <v>0</v>
      </c>
      <c r="J93" s="83">
        <v>0</v>
      </c>
      <c r="K93" s="83">
        <v>0</v>
      </c>
      <c r="L93" s="83">
        <v>0</v>
      </c>
    </row>
    <row r="94" spans="1:17" hidden="1">
      <c r="A94" s="61">
        <v>2</v>
      </c>
      <c r="B94" s="62">
        <v>5</v>
      </c>
      <c r="C94" s="61"/>
      <c r="D94" s="62"/>
      <c r="E94" s="62"/>
      <c r="F94" s="112"/>
      <c r="G94" s="63" t="s">
        <v>75</v>
      </c>
      <c r="H94" s="10">
        <v>61</v>
      </c>
      <c r="I94" s="65">
        <f>SUM(I95+I100+I105)</f>
        <v>0</v>
      </c>
      <c r="J94" s="106">
        <f>SUM(J95+J100+J105)</f>
        <v>0</v>
      </c>
      <c r="K94" s="66">
        <f>SUM(K95+K100+K105)</f>
        <v>0</v>
      </c>
      <c r="L94" s="66">
        <f>SUM(L95+L100+L105)</f>
        <v>0</v>
      </c>
    </row>
    <row r="95" spans="1:17" hidden="1">
      <c r="A95" s="71">
        <v>2</v>
      </c>
      <c r="B95" s="69">
        <v>5</v>
      </c>
      <c r="C95" s="71">
        <v>1</v>
      </c>
      <c r="D95" s="69"/>
      <c r="E95" s="69"/>
      <c r="F95" s="113"/>
      <c r="G95" s="70" t="s">
        <v>76</v>
      </c>
      <c r="H95" s="10">
        <v>62</v>
      </c>
      <c r="I95" s="86">
        <f t="shared" ref="I95:L96" si="4">I96</f>
        <v>0</v>
      </c>
      <c r="J95" s="108">
        <f t="shared" si="4"/>
        <v>0</v>
      </c>
      <c r="K95" s="87">
        <f t="shared" si="4"/>
        <v>0</v>
      </c>
      <c r="L95" s="87">
        <f t="shared" si="4"/>
        <v>0</v>
      </c>
    </row>
    <row r="96" spans="1:17" hidden="1">
      <c r="A96" s="76">
        <v>2</v>
      </c>
      <c r="B96" s="77">
        <v>5</v>
      </c>
      <c r="C96" s="76">
        <v>1</v>
      </c>
      <c r="D96" s="77">
        <v>1</v>
      </c>
      <c r="E96" s="77"/>
      <c r="F96" s="111"/>
      <c r="G96" s="78" t="s">
        <v>76</v>
      </c>
      <c r="H96" s="10">
        <v>63</v>
      </c>
      <c r="I96" s="65">
        <f t="shared" si="4"/>
        <v>0</v>
      </c>
      <c r="J96" s="106">
        <f t="shared" si="4"/>
        <v>0</v>
      </c>
      <c r="K96" s="66">
        <f t="shared" si="4"/>
        <v>0</v>
      </c>
      <c r="L96" s="66">
        <f t="shared" si="4"/>
        <v>0</v>
      </c>
    </row>
    <row r="97" spans="1:13" hidden="1">
      <c r="A97" s="76">
        <v>2</v>
      </c>
      <c r="B97" s="77">
        <v>5</v>
      </c>
      <c r="C97" s="76">
        <v>1</v>
      </c>
      <c r="D97" s="77">
        <v>1</v>
      </c>
      <c r="E97" s="77">
        <v>1</v>
      </c>
      <c r="F97" s="111"/>
      <c r="G97" s="78" t="s">
        <v>76</v>
      </c>
      <c r="H97" s="10">
        <v>64</v>
      </c>
      <c r="I97" s="65">
        <f>SUM(I98:I99)</f>
        <v>0</v>
      </c>
      <c r="J97" s="106">
        <f>SUM(J98:J99)</f>
        <v>0</v>
      </c>
      <c r="K97" s="66">
        <f>SUM(K98:K99)</f>
        <v>0</v>
      </c>
      <c r="L97" s="66">
        <f>SUM(L98:L99)</f>
        <v>0</v>
      </c>
    </row>
    <row r="98" spans="1:13" ht="25.5" hidden="1" customHeight="1">
      <c r="A98" s="76">
        <v>2</v>
      </c>
      <c r="B98" s="77">
        <v>5</v>
      </c>
      <c r="C98" s="76">
        <v>1</v>
      </c>
      <c r="D98" s="77">
        <v>1</v>
      </c>
      <c r="E98" s="77">
        <v>1</v>
      </c>
      <c r="F98" s="111">
        <v>1</v>
      </c>
      <c r="G98" s="78" t="s">
        <v>77</v>
      </c>
      <c r="H98" s="10">
        <v>65</v>
      </c>
      <c r="I98" s="83">
        <v>0</v>
      </c>
      <c r="J98" s="83">
        <v>0</v>
      </c>
      <c r="K98" s="83">
        <v>0</v>
      </c>
      <c r="L98" s="83">
        <v>0</v>
      </c>
      <c r="M98"/>
    </row>
    <row r="99" spans="1:13" ht="15.75" hidden="1" customHeight="1">
      <c r="A99" s="76">
        <v>2</v>
      </c>
      <c r="B99" s="77">
        <v>5</v>
      </c>
      <c r="C99" s="76">
        <v>1</v>
      </c>
      <c r="D99" s="77">
        <v>1</v>
      </c>
      <c r="E99" s="77">
        <v>1</v>
      </c>
      <c r="F99" s="111">
        <v>2</v>
      </c>
      <c r="G99" s="78" t="s">
        <v>78</v>
      </c>
      <c r="H99" s="10">
        <v>66</v>
      </c>
      <c r="I99" s="83">
        <v>0</v>
      </c>
      <c r="J99" s="83">
        <v>0</v>
      </c>
      <c r="K99" s="83">
        <v>0</v>
      </c>
      <c r="L99" s="83">
        <v>0</v>
      </c>
      <c r="M99"/>
    </row>
    <row r="100" spans="1:13" ht="12" hidden="1" customHeight="1">
      <c r="A100" s="76">
        <v>2</v>
      </c>
      <c r="B100" s="77">
        <v>5</v>
      </c>
      <c r="C100" s="76">
        <v>2</v>
      </c>
      <c r="D100" s="77"/>
      <c r="E100" s="77"/>
      <c r="F100" s="111"/>
      <c r="G100" s="78" t="s">
        <v>79</v>
      </c>
      <c r="H100" s="10">
        <v>67</v>
      </c>
      <c r="I100" s="65">
        <f t="shared" ref="I100:L101" si="5">I101</f>
        <v>0</v>
      </c>
      <c r="J100" s="106">
        <f t="shared" si="5"/>
        <v>0</v>
      </c>
      <c r="K100" s="66">
        <f t="shared" si="5"/>
        <v>0</v>
      </c>
      <c r="L100" s="65">
        <f t="shared" si="5"/>
        <v>0</v>
      </c>
      <c r="M100"/>
    </row>
    <row r="101" spans="1:13" ht="15.75" hidden="1" customHeight="1">
      <c r="A101" s="80">
        <v>2</v>
      </c>
      <c r="B101" s="76">
        <v>5</v>
      </c>
      <c r="C101" s="77">
        <v>2</v>
      </c>
      <c r="D101" s="78">
        <v>1</v>
      </c>
      <c r="E101" s="76"/>
      <c r="F101" s="111"/>
      <c r="G101" s="78" t="s">
        <v>79</v>
      </c>
      <c r="H101" s="10">
        <v>68</v>
      </c>
      <c r="I101" s="65">
        <f t="shared" si="5"/>
        <v>0</v>
      </c>
      <c r="J101" s="106">
        <f t="shared" si="5"/>
        <v>0</v>
      </c>
      <c r="K101" s="66">
        <f t="shared" si="5"/>
        <v>0</v>
      </c>
      <c r="L101" s="65">
        <f t="shared" si="5"/>
        <v>0</v>
      </c>
      <c r="M101"/>
    </row>
    <row r="102" spans="1:13" ht="15" hidden="1" customHeight="1">
      <c r="A102" s="80">
        <v>2</v>
      </c>
      <c r="B102" s="76">
        <v>5</v>
      </c>
      <c r="C102" s="77">
        <v>2</v>
      </c>
      <c r="D102" s="78">
        <v>1</v>
      </c>
      <c r="E102" s="76">
        <v>1</v>
      </c>
      <c r="F102" s="111"/>
      <c r="G102" s="78" t="s">
        <v>79</v>
      </c>
      <c r="H102" s="10">
        <v>69</v>
      </c>
      <c r="I102" s="65">
        <f>SUM(I103:I104)</f>
        <v>0</v>
      </c>
      <c r="J102" s="106">
        <f>SUM(J103:J104)</f>
        <v>0</v>
      </c>
      <c r="K102" s="66">
        <f>SUM(K103:K104)</f>
        <v>0</v>
      </c>
      <c r="L102" s="65">
        <f>SUM(L103:L104)</f>
        <v>0</v>
      </c>
      <c r="M102"/>
    </row>
    <row r="103" spans="1:13" ht="25.5" hidden="1" customHeight="1">
      <c r="A103" s="80">
        <v>2</v>
      </c>
      <c r="B103" s="76">
        <v>5</v>
      </c>
      <c r="C103" s="77">
        <v>2</v>
      </c>
      <c r="D103" s="78">
        <v>1</v>
      </c>
      <c r="E103" s="76">
        <v>1</v>
      </c>
      <c r="F103" s="111">
        <v>1</v>
      </c>
      <c r="G103" s="78" t="s">
        <v>80</v>
      </c>
      <c r="H103" s="10">
        <v>70</v>
      </c>
      <c r="I103" s="83">
        <v>0</v>
      </c>
      <c r="J103" s="83">
        <v>0</v>
      </c>
      <c r="K103" s="83">
        <v>0</v>
      </c>
      <c r="L103" s="83">
        <v>0</v>
      </c>
      <c r="M103"/>
    </row>
    <row r="104" spans="1:13" ht="25.5" hidden="1" customHeight="1">
      <c r="A104" s="80">
        <v>2</v>
      </c>
      <c r="B104" s="76">
        <v>5</v>
      </c>
      <c r="C104" s="77">
        <v>2</v>
      </c>
      <c r="D104" s="78">
        <v>1</v>
      </c>
      <c r="E104" s="76">
        <v>1</v>
      </c>
      <c r="F104" s="111">
        <v>2</v>
      </c>
      <c r="G104" s="78" t="s">
        <v>81</v>
      </c>
      <c r="H104" s="10">
        <v>71</v>
      </c>
      <c r="I104" s="83">
        <v>0</v>
      </c>
      <c r="J104" s="83">
        <v>0</v>
      </c>
      <c r="K104" s="83">
        <v>0</v>
      </c>
      <c r="L104" s="83">
        <v>0</v>
      </c>
      <c r="M104"/>
    </row>
    <row r="105" spans="1:13" ht="28.5" hidden="1" customHeight="1">
      <c r="A105" s="80">
        <v>2</v>
      </c>
      <c r="B105" s="76">
        <v>5</v>
      </c>
      <c r="C105" s="77">
        <v>3</v>
      </c>
      <c r="D105" s="78"/>
      <c r="E105" s="76"/>
      <c r="F105" s="111"/>
      <c r="G105" s="78" t="s">
        <v>82</v>
      </c>
      <c r="H105" s="10">
        <v>72</v>
      </c>
      <c r="I105" s="65">
        <f>I106+I110</f>
        <v>0</v>
      </c>
      <c r="J105" s="65">
        <f>J106+J110</f>
        <v>0</v>
      </c>
      <c r="K105" s="65">
        <f>K106+K110</f>
        <v>0</v>
      </c>
      <c r="L105" s="65">
        <f>L106+L110</f>
        <v>0</v>
      </c>
      <c r="M105"/>
    </row>
    <row r="106" spans="1:13" ht="27" hidden="1" customHeight="1">
      <c r="A106" s="80">
        <v>2</v>
      </c>
      <c r="B106" s="76">
        <v>5</v>
      </c>
      <c r="C106" s="77">
        <v>3</v>
      </c>
      <c r="D106" s="78">
        <v>1</v>
      </c>
      <c r="E106" s="76"/>
      <c r="F106" s="111"/>
      <c r="G106" s="78" t="s">
        <v>83</v>
      </c>
      <c r="H106" s="10">
        <v>73</v>
      </c>
      <c r="I106" s="65">
        <f>I107</f>
        <v>0</v>
      </c>
      <c r="J106" s="106">
        <f>J107</f>
        <v>0</v>
      </c>
      <c r="K106" s="66">
        <f>K107</f>
        <v>0</v>
      </c>
      <c r="L106" s="65">
        <f>L107</f>
        <v>0</v>
      </c>
      <c r="M106"/>
    </row>
    <row r="107" spans="1:13" ht="30" hidden="1" customHeight="1">
      <c r="A107" s="88">
        <v>2</v>
      </c>
      <c r="B107" s="89">
        <v>5</v>
      </c>
      <c r="C107" s="90">
        <v>3</v>
      </c>
      <c r="D107" s="91">
        <v>1</v>
      </c>
      <c r="E107" s="89">
        <v>1</v>
      </c>
      <c r="F107" s="114"/>
      <c r="G107" s="91" t="s">
        <v>83</v>
      </c>
      <c r="H107" s="10">
        <v>74</v>
      </c>
      <c r="I107" s="75">
        <f>SUM(I108:I109)</f>
        <v>0</v>
      </c>
      <c r="J107" s="109">
        <f>SUM(J108:J109)</f>
        <v>0</v>
      </c>
      <c r="K107" s="74">
        <f>SUM(K108:K109)</f>
        <v>0</v>
      </c>
      <c r="L107" s="75">
        <f>SUM(L108:L109)</f>
        <v>0</v>
      </c>
      <c r="M107"/>
    </row>
    <row r="108" spans="1:13" ht="26.25" hidden="1" customHeight="1">
      <c r="A108" s="80">
        <v>2</v>
      </c>
      <c r="B108" s="76">
        <v>5</v>
      </c>
      <c r="C108" s="77">
        <v>3</v>
      </c>
      <c r="D108" s="78">
        <v>1</v>
      </c>
      <c r="E108" s="76">
        <v>1</v>
      </c>
      <c r="F108" s="111">
        <v>1</v>
      </c>
      <c r="G108" s="78" t="s">
        <v>83</v>
      </c>
      <c r="H108" s="10">
        <v>75</v>
      </c>
      <c r="I108" s="83">
        <v>0</v>
      </c>
      <c r="J108" s="83">
        <v>0</v>
      </c>
      <c r="K108" s="83">
        <v>0</v>
      </c>
      <c r="L108" s="83">
        <v>0</v>
      </c>
      <c r="M108"/>
    </row>
    <row r="109" spans="1:13" ht="26.25" hidden="1" customHeight="1">
      <c r="A109" s="88">
        <v>2</v>
      </c>
      <c r="B109" s="89">
        <v>5</v>
      </c>
      <c r="C109" s="90">
        <v>3</v>
      </c>
      <c r="D109" s="91">
        <v>1</v>
      </c>
      <c r="E109" s="89">
        <v>1</v>
      </c>
      <c r="F109" s="114">
        <v>2</v>
      </c>
      <c r="G109" s="91" t="s">
        <v>84</v>
      </c>
      <c r="H109" s="10">
        <v>76</v>
      </c>
      <c r="I109" s="83">
        <v>0</v>
      </c>
      <c r="J109" s="83">
        <v>0</v>
      </c>
      <c r="K109" s="83">
        <v>0</v>
      </c>
      <c r="L109" s="83">
        <v>0</v>
      </c>
      <c r="M109"/>
    </row>
    <row r="110" spans="1:13" ht="27.75" hidden="1" customHeight="1">
      <c r="A110" s="88">
        <v>2</v>
      </c>
      <c r="B110" s="89">
        <v>5</v>
      </c>
      <c r="C110" s="90">
        <v>3</v>
      </c>
      <c r="D110" s="91">
        <v>2</v>
      </c>
      <c r="E110" s="89"/>
      <c r="F110" s="114"/>
      <c r="G110" s="91" t="s">
        <v>85</v>
      </c>
      <c r="H110" s="10">
        <v>77</v>
      </c>
      <c r="I110" s="75">
        <f>I111</f>
        <v>0</v>
      </c>
      <c r="J110" s="75">
        <f>J111</f>
        <v>0</v>
      </c>
      <c r="K110" s="75">
        <f>K111</f>
        <v>0</v>
      </c>
      <c r="L110" s="75">
        <f>L111</f>
        <v>0</v>
      </c>
      <c r="M110"/>
    </row>
    <row r="111" spans="1:13" ht="25.5" hidden="1" customHeight="1">
      <c r="A111" s="88">
        <v>2</v>
      </c>
      <c r="B111" s="89">
        <v>5</v>
      </c>
      <c r="C111" s="90">
        <v>3</v>
      </c>
      <c r="D111" s="91">
        <v>2</v>
      </c>
      <c r="E111" s="89">
        <v>1</v>
      </c>
      <c r="F111" s="114"/>
      <c r="G111" s="91" t="s">
        <v>85</v>
      </c>
      <c r="H111" s="10">
        <v>78</v>
      </c>
      <c r="I111" s="75">
        <f>SUM(I112:I113)</f>
        <v>0</v>
      </c>
      <c r="J111" s="75">
        <f>SUM(J112:J113)</f>
        <v>0</v>
      </c>
      <c r="K111" s="75">
        <f>SUM(K112:K113)</f>
        <v>0</v>
      </c>
      <c r="L111" s="75">
        <f>SUM(L112:L113)</f>
        <v>0</v>
      </c>
      <c r="M111"/>
    </row>
    <row r="112" spans="1:13" ht="30" hidden="1" customHeight="1">
      <c r="A112" s="88">
        <v>2</v>
      </c>
      <c r="B112" s="89">
        <v>5</v>
      </c>
      <c r="C112" s="90">
        <v>3</v>
      </c>
      <c r="D112" s="91">
        <v>2</v>
      </c>
      <c r="E112" s="89">
        <v>1</v>
      </c>
      <c r="F112" s="114">
        <v>1</v>
      </c>
      <c r="G112" s="91" t="s">
        <v>85</v>
      </c>
      <c r="H112" s="10">
        <v>79</v>
      </c>
      <c r="I112" s="83">
        <v>0</v>
      </c>
      <c r="J112" s="83">
        <v>0</v>
      </c>
      <c r="K112" s="83">
        <v>0</v>
      </c>
      <c r="L112" s="83">
        <v>0</v>
      </c>
      <c r="M112"/>
    </row>
    <row r="113" spans="1:13" ht="18" hidden="1" customHeight="1">
      <c r="A113" s="88">
        <v>2</v>
      </c>
      <c r="B113" s="89">
        <v>5</v>
      </c>
      <c r="C113" s="90">
        <v>3</v>
      </c>
      <c r="D113" s="91">
        <v>2</v>
      </c>
      <c r="E113" s="89">
        <v>1</v>
      </c>
      <c r="F113" s="114">
        <v>2</v>
      </c>
      <c r="G113" s="91" t="s">
        <v>86</v>
      </c>
      <c r="H113" s="10">
        <v>80</v>
      </c>
      <c r="I113" s="83">
        <v>0</v>
      </c>
      <c r="J113" s="83">
        <v>0</v>
      </c>
      <c r="K113" s="83">
        <v>0</v>
      </c>
      <c r="L113" s="83">
        <v>0</v>
      </c>
      <c r="M113"/>
    </row>
    <row r="114" spans="1:13" ht="16.5" hidden="1" customHeight="1">
      <c r="A114" s="110">
        <v>2</v>
      </c>
      <c r="B114" s="61">
        <v>6</v>
      </c>
      <c r="C114" s="62"/>
      <c r="D114" s="63"/>
      <c r="E114" s="61"/>
      <c r="F114" s="112"/>
      <c r="G114" s="115" t="s">
        <v>87</v>
      </c>
      <c r="H114" s="10">
        <v>81</v>
      </c>
      <c r="I114" s="65">
        <f>SUM(I115+I120+I124+I128+I132+I136)</f>
        <v>0</v>
      </c>
      <c r="J114" s="65">
        <f>SUM(J115+J120+J124+J128+J132+J136)</f>
        <v>0</v>
      </c>
      <c r="K114" s="65">
        <f>SUM(K115+K120+K124+K128+K132+K136)</f>
        <v>0</v>
      </c>
      <c r="L114" s="65">
        <f>SUM(L115+L120+L124+L128+L132+L136)</f>
        <v>0</v>
      </c>
      <c r="M114"/>
    </row>
    <row r="115" spans="1:13" ht="14.25" hidden="1" customHeight="1">
      <c r="A115" s="88">
        <v>2</v>
      </c>
      <c r="B115" s="89">
        <v>6</v>
      </c>
      <c r="C115" s="90">
        <v>1</v>
      </c>
      <c r="D115" s="91"/>
      <c r="E115" s="89"/>
      <c r="F115" s="114"/>
      <c r="G115" s="91" t="s">
        <v>88</v>
      </c>
      <c r="H115" s="10">
        <v>82</v>
      </c>
      <c r="I115" s="75">
        <f t="shared" ref="I115:L116" si="6">I116</f>
        <v>0</v>
      </c>
      <c r="J115" s="109">
        <f t="shared" si="6"/>
        <v>0</v>
      </c>
      <c r="K115" s="74">
        <f t="shared" si="6"/>
        <v>0</v>
      </c>
      <c r="L115" s="75">
        <f t="shared" si="6"/>
        <v>0</v>
      </c>
      <c r="M115"/>
    </row>
    <row r="116" spans="1:13" ht="14.25" hidden="1" customHeight="1">
      <c r="A116" s="80">
        <v>2</v>
      </c>
      <c r="B116" s="76">
        <v>6</v>
      </c>
      <c r="C116" s="77">
        <v>1</v>
      </c>
      <c r="D116" s="78">
        <v>1</v>
      </c>
      <c r="E116" s="76"/>
      <c r="F116" s="111"/>
      <c r="G116" s="78" t="s">
        <v>88</v>
      </c>
      <c r="H116" s="10">
        <v>83</v>
      </c>
      <c r="I116" s="65">
        <f t="shared" si="6"/>
        <v>0</v>
      </c>
      <c r="J116" s="106">
        <f t="shared" si="6"/>
        <v>0</v>
      </c>
      <c r="K116" s="66">
        <f t="shared" si="6"/>
        <v>0</v>
      </c>
      <c r="L116" s="65">
        <f t="shared" si="6"/>
        <v>0</v>
      </c>
      <c r="M116"/>
    </row>
    <row r="117" spans="1:13" hidden="1">
      <c r="A117" s="80">
        <v>2</v>
      </c>
      <c r="B117" s="76">
        <v>6</v>
      </c>
      <c r="C117" s="77">
        <v>1</v>
      </c>
      <c r="D117" s="78">
        <v>1</v>
      </c>
      <c r="E117" s="76">
        <v>1</v>
      </c>
      <c r="F117" s="111"/>
      <c r="G117" s="78" t="s">
        <v>88</v>
      </c>
      <c r="H117" s="10">
        <v>84</v>
      </c>
      <c r="I117" s="65">
        <f>SUM(I118:I119)</f>
        <v>0</v>
      </c>
      <c r="J117" s="106">
        <f>SUM(J118:J119)</f>
        <v>0</v>
      </c>
      <c r="K117" s="66">
        <f>SUM(K118:K119)</f>
        <v>0</v>
      </c>
      <c r="L117" s="65">
        <f>SUM(L118:L119)</f>
        <v>0</v>
      </c>
    </row>
    <row r="118" spans="1:13" ht="13.5" hidden="1" customHeight="1">
      <c r="A118" s="80">
        <v>2</v>
      </c>
      <c r="B118" s="76">
        <v>6</v>
      </c>
      <c r="C118" s="77">
        <v>1</v>
      </c>
      <c r="D118" s="78">
        <v>1</v>
      </c>
      <c r="E118" s="76">
        <v>1</v>
      </c>
      <c r="F118" s="111">
        <v>1</v>
      </c>
      <c r="G118" s="78" t="s">
        <v>89</v>
      </c>
      <c r="H118" s="10">
        <v>85</v>
      </c>
      <c r="I118" s="83">
        <v>0</v>
      </c>
      <c r="J118" s="83">
        <v>0</v>
      </c>
      <c r="K118" s="83">
        <v>0</v>
      </c>
      <c r="L118" s="83">
        <v>0</v>
      </c>
      <c r="M118"/>
    </row>
    <row r="119" spans="1:13" hidden="1">
      <c r="A119" s="96">
        <v>2</v>
      </c>
      <c r="B119" s="71">
        <v>6</v>
      </c>
      <c r="C119" s="69">
        <v>1</v>
      </c>
      <c r="D119" s="70">
        <v>1</v>
      </c>
      <c r="E119" s="71">
        <v>1</v>
      </c>
      <c r="F119" s="113">
        <v>2</v>
      </c>
      <c r="G119" s="70" t="s">
        <v>90</v>
      </c>
      <c r="H119" s="10">
        <v>86</v>
      </c>
      <c r="I119" s="81">
        <v>0</v>
      </c>
      <c r="J119" s="81">
        <v>0</v>
      </c>
      <c r="K119" s="81">
        <v>0</v>
      </c>
      <c r="L119" s="81">
        <v>0</v>
      </c>
    </row>
    <row r="120" spans="1:13" ht="25.5" hidden="1" customHeight="1">
      <c r="A120" s="80">
        <v>2</v>
      </c>
      <c r="B120" s="76">
        <v>6</v>
      </c>
      <c r="C120" s="77">
        <v>2</v>
      </c>
      <c r="D120" s="78"/>
      <c r="E120" s="76"/>
      <c r="F120" s="111"/>
      <c r="G120" s="78" t="s">
        <v>91</v>
      </c>
      <c r="H120" s="10">
        <v>87</v>
      </c>
      <c r="I120" s="65">
        <f t="shared" ref="I120:L122" si="7">I121</f>
        <v>0</v>
      </c>
      <c r="J120" s="106">
        <f t="shared" si="7"/>
        <v>0</v>
      </c>
      <c r="K120" s="66">
        <f t="shared" si="7"/>
        <v>0</v>
      </c>
      <c r="L120" s="65">
        <f t="shared" si="7"/>
        <v>0</v>
      </c>
      <c r="M120"/>
    </row>
    <row r="121" spans="1:13" ht="14.25" hidden="1" customHeight="1">
      <c r="A121" s="80">
        <v>2</v>
      </c>
      <c r="B121" s="76">
        <v>6</v>
      </c>
      <c r="C121" s="77">
        <v>2</v>
      </c>
      <c r="D121" s="78">
        <v>1</v>
      </c>
      <c r="E121" s="76"/>
      <c r="F121" s="111"/>
      <c r="G121" s="78" t="s">
        <v>91</v>
      </c>
      <c r="H121" s="10">
        <v>88</v>
      </c>
      <c r="I121" s="65">
        <f t="shared" si="7"/>
        <v>0</v>
      </c>
      <c r="J121" s="106">
        <f t="shared" si="7"/>
        <v>0</v>
      </c>
      <c r="K121" s="66">
        <f t="shared" si="7"/>
        <v>0</v>
      </c>
      <c r="L121" s="65">
        <f t="shared" si="7"/>
        <v>0</v>
      </c>
      <c r="M121"/>
    </row>
    <row r="122" spans="1:13" ht="14.25" hidden="1" customHeight="1">
      <c r="A122" s="80">
        <v>2</v>
      </c>
      <c r="B122" s="76">
        <v>6</v>
      </c>
      <c r="C122" s="77">
        <v>2</v>
      </c>
      <c r="D122" s="78">
        <v>1</v>
      </c>
      <c r="E122" s="76">
        <v>1</v>
      </c>
      <c r="F122" s="111"/>
      <c r="G122" s="78" t="s">
        <v>91</v>
      </c>
      <c r="H122" s="10">
        <v>89</v>
      </c>
      <c r="I122" s="116">
        <f t="shared" si="7"/>
        <v>0</v>
      </c>
      <c r="J122" s="117">
        <f t="shared" si="7"/>
        <v>0</v>
      </c>
      <c r="K122" s="118">
        <f t="shared" si="7"/>
        <v>0</v>
      </c>
      <c r="L122" s="116">
        <f t="shared" si="7"/>
        <v>0</v>
      </c>
      <c r="M122"/>
    </row>
    <row r="123" spans="1:13" ht="25.5" hidden="1" customHeight="1">
      <c r="A123" s="80">
        <v>2</v>
      </c>
      <c r="B123" s="76">
        <v>6</v>
      </c>
      <c r="C123" s="77">
        <v>2</v>
      </c>
      <c r="D123" s="78">
        <v>1</v>
      </c>
      <c r="E123" s="76">
        <v>1</v>
      </c>
      <c r="F123" s="111">
        <v>1</v>
      </c>
      <c r="G123" s="78" t="s">
        <v>91</v>
      </c>
      <c r="H123" s="10">
        <v>90</v>
      </c>
      <c r="I123" s="83">
        <v>0</v>
      </c>
      <c r="J123" s="83">
        <v>0</v>
      </c>
      <c r="K123" s="83">
        <v>0</v>
      </c>
      <c r="L123" s="83">
        <v>0</v>
      </c>
      <c r="M123"/>
    </row>
    <row r="124" spans="1:13" ht="26.25" hidden="1" customHeight="1">
      <c r="A124" s="96">
        <v>2</v>
      </c>
      <c r="B124" s="71">
        <v>6</v>
      </c>
      <c r="C124" s="69">
        <v>3</v>
      </c>
      <c r="D124" s="70"/>
      <c r="E124" s="71"/>
      <c r="F124" s="113"/>
      <c r="G124" s="70" t="s">
        <v>92</v>
      </c>
      <c r="H124" s="10">
        <v>91</v>
      </c>
      <c r="I124" s="86">
        <f t="shared" ref="I124:L126" si="8">I125</f>
        <v>0</v>
      </c>
      <c r="J124" s="108">
        <f t="shared" si="8"/>
        <v>0</v>
      </c>
      <c r="K124" s="87">
        <f t="shared" si="8"/>
        <v>0</v>
      </c>
      <c r="L124" s="86">
        <f t="shared" si="8"/>
        <v>0</v>
      </c>
      <c r="M124"/>
    </row>
    <row r="125" spans="1:13" ht="25.5" hidden="1" customHeight="1">
      <c r="A125" s="80">
        <v>2</v>
      </c>
      <c r="B125" s="76">
        <v>6</v>
      </c>
      <c r="C125" s="77">
        <v>3</v>
      </c>
      <c r="D125" s="78">
        <v>1</v>
      </c>
      <c r="E125" s="76"/>
      <c r="F125" s="111"/>
      <c r="G125" s="78" t="s">
        <v>92</v>
      </c>
      <c r="H125" s="10">
        <v>92</v>
      </c>
      <c r="I125" s="65">
        <f t="shared" si="8"/>
        <v>0</v>
      </c>
      <c r="J125" s="106">
        <f t="shared" si="8"/>
        <v>0</v>
      </c>
      <c r="K125" s="66">
        <f t="shared" si="8"/>
        <v>0</v>
      </c>
      <c r="L125" s="65">
        <f t="shared" si="8"/>
        <v>0</v>
      </c>
      <c r="M125"/>
    </row>
    <row r="126" spans="1:13" ht="26.25" hidden="1" customHeight="1">
      <c r="A126" s="80">
        <v>2</v>
      </c>
      <c r="B126" s="76">
        <v>6</v>
      </c>
      <c r="C126" s="77">
        <v>3</v>
      </c>
      <c r="D126" s="78">
        <v>1</v>
      </c>
      <c r="E126" s="76">
        <v>1</v>
      </c>
      <c r="F126" s="111"/>
      <c r="G126" s="78" t="s">
        <v>92</v>
      </c>
      <c r="H126" s="10">
        <v>93</v>
      </c>
      <c r="I126" s="65">
        <f t="shared" si="8"/>
        <v>0</v>
      </c>
      <c r="J126" s="106">
        <f t="shared" si="8"/>
        <v>0</v>
      </c>
      <c r="K126" s="66">
        <f t="shared" si="8"/>
        <v>0</v>
      </c>
      <c r="L126" s="65">
        <f t="shared" si="8"/>
        <v>0</v>
      </c>
      <c r="M126"/>
    </row>
    <row r="127" spans="1:13" ht="27" hidden="1" customHeight="1">
      <c r="A127" s="80">
        <v>2</v>
      </c>
      <c r="B127" s="76">
        <v>6</v>
      </c>
      <c r="C127" s="77">
        <v>3</v>
      </c>
      <c r="D127" s="78">
        <v>1</v>
      </c>
      <c r="E127" s="76">
        <v>1</v>
      </c>
      <c r="F127" s="111">
        <v>1</v>
      </c>
      <c r="G127" s="78" t="s">
        <v>92</v>
      </c>
      <c r="H127" s="10">
        <v>94</v>
      </c>
      <c r="I127" s="83">
        <v>0</v>
      </c>
      <c r="J127" s="83">
        <v>0</v>
      </c>
      <c r="K127" s="83">
        <v>0</v>
      </c>
      <c r="L127" s="83">
        <v>0</v>
      </c>
      <c r="M127"/>
    </row>
    <row r="128" spans="1:13" ht="25.5" hidden="1" customHeight="1">
      <c r="A128" s="96">
        <v>2</v>
      </c>
      <c r="B128" s="71">
        <v>6</v>
      </c>
      <c r="C128" s="69">
        <v>4</v>
      </c>
      <c r="D128" s="70"/>
      <c r="E128" s="71"/>
      <c r="F128" s="113"/>
      <c r="G128" s="70" t="s">
        <v>93</v>
      </c>
      <c r="H128" s="10">
        <v>95</v>
      </c>
      <c r="I128" s="86">
        <f t="shared" ref="I128:L130" si="9">I129</f>
        <v>0</v>
      </c>
      <c r="J128" s="108">
        <f t="shared" si="9"/>
        <v>0</v>
      </c>
      <c r="K128" s="87">
        <f t="shared" si="9"/>
        <v>0</v>
      </c>
      <c r="L128" s="86">
        <f t="shared" si="9"/>
        <v>0</v>
      </c>
      <c r="M128"/>
    </row>
    <row r="129" spans="1:13" ht="27" hidden="1" customHeight="1">
      <c r="A129" s="80">
        <v>2</v>
      </c>
      <c r="B129" s="76">
        <v>6</v>
      </c>
      <c r="C129" s="77">
        <v>4</v>
      </c>
      <c r="D129" s="78">
        <v>1</v>
      </c>
      <c r="E129" s="76"/>
      <c r="F129" s="111"/>
      <c r="G129" s="78" t="s">
        <v>93</v>
      </c>
      <c r="H129" s="10">
        <v>96</v>
      </c>
      <c r="I129" s="65">
        <f t="shared" si="9"/>
        <v>0</v>
      </c>
      <c r="J129" s="106">
        <f t="shared" si="9"/>
        <v>0</v>
      </c>
      <c r="K129" s="66">
        <f t="shared" si="9"/>
        <v>0</v>
      </c>
      <c r="L129" s="65">
        <f t="shared" si="9"/>
        <v>0</v>
      </c>
      <c r="M129"/>
    </row>
    <row r="130" spans="1:13" ht="27" hidden="1" customHeight="1">
      <c r="A130" s="80">
        <v>2</v>
      </c>
      <c r="B130" s="76">
        <v>6</v>
      </c>
      <c r="C130" s="77">
        <v>4</v>
      </c>
      <c r="D130" s="78">
        <v>1</v>
      </c>
      <c r="E130" s="76">
        <v>1</v>
      </c>
      <c r="F130" s="111"/>
      <c r="G130" s="78" t="s">
        <v>93</v>
      </c>
      <c r="H130" s="10">
        <v>97</v>
      </c>
      <c r="I130" s="65">
        <f t="shared" si="9"/>
        <v>0</v>
      </c>
      <c r="J130" s="106">
        <f t="shared" si="9"/>
        <v>0</v>
      </c>
      <c r="K130" s="66">
        <f t="shared" si="9"/>
        <v>0</v>
      </c>
      <c r="L130" s="65">
        <f t="shared" si="9"/>
        <v>0</v>
      </c>
      <c r="M130"/>
    </row>
    <row r="131" spans="1:13" ht="27.75" hidden="1" customHeight="1">
      <c r="A131" s="80">
        <v>2</v>
      </c>
      <c r="B131" s="76">
        <v>6</v>
      </c>
      <c r="C131" s="77">
        <v>4</v>
      </c>
      <c r="D131" s="78">
        <v>1</v>
      </c>
      <c r="E131" s="76">
        <v>1</v>
      </c>
      <c r="F131" s="111">
        <v>1</v>
      </c>
      <c r="G131" s="78" t="s">
        <v>93</v>
      </c>
      <c r="H131" s="10">
        <v>98</v>
      </c>
      <c r="I131" s="83">
        <v>0</v>
      </c>
      <c r="J131" s="83">
        <v>0</v>
      </c>
      <c r="K131" s="83">
        <v>0</v>
      </c>
      <c r="L131" s="83">
        <v>0</v>
      </c>
      <c r="M131"/>
    </row>
    <row r="132" spans="1:13" ht="27" hidden="1" customHeight="1">
      <c r="A132" s="88">
        <v>2</v>
      </c>
      <c r="B132" s="97">
        <v>6</v>
      </c>
      <c r="C132" s="98">
        <v>5</v>
      </c>
      <c r="D132" s="100"/>
      <c r="E132" s="97"/>
      <c r="F132" s="119"/>
      <c r="G132" s="100" t="s">
        <v>94</v>
      </c>
      <c r="H132" s="10">
        <v>99</v>
      </c>
      <c r="I132" s="93">
        <f t="shared" ref="I132:L134" si="10">I133</f>
        <v>0</v>
      </c>
      <c r="J132" s="120">
        <f t="shared" si="10"/>
        <v>0</v>
      </c>
      <c r="K132" s="94">
        <f t="shared" si="10"/>
        <v>0</v>
      </c>
      <c r="L132" s="93">
        <f t="shared" si="10"/>
        <v>0</v>
      </c>
      <c r="M132"/>
    </row>
    <row r="133" spans="1:13" ht="29.25" hidden="1" customHeight="1">
      <c r="A133" s="80">
        <v>2</v>
      </c>
      <c r="B133" s="76">
        <v>6</v>
      </c>
      <c r="C133" s="77">
        <v>5</v>
      </c>
      <c r="D133" s="78">
        <v>1</v>
      </c>
      <c r="E133" s="76"/>
      <c r="F133" s="111"/>
      <c r="G133" s="100" t="s">
        <v>94</v>
      </c>
      <c r="H133" s="10">
        <v>100</v>
      </c>
      <c r="I133" s="65">
        <f t="shared" si="10"/>
        <v>0</v>
      </c>
      <c r="J133" s="106">
        <f t="shared" si="10"/>
        <v>0</v>
      </c>
      <c r="K133" s="66">
        <f t="shared" si="10"/>
        <v>0</v>
      </c>
      <c r="L133" s="65">
        <f t="shared" si="10"/>
        <v>0</v>
      </c>
      <c r="M133"/>
    </row>
    <row r="134" spans="1:13" ht="25.5" hidden="1" customHeight="1">
      <c r="A134" s="80">
        <v>2</v>
      </c>
      <c r="B134" s="76">
        <v>6</v>
      </c>
      <c r="C134" s="77">
        <v>5</v>
      </c>
      <c r="D134" s="78">
        <v>1</v>
      </c>
      <c r="E134" s="76">
        <v>1</v>
      </c>
      <c r="F134" s="111"/>
      <c r="G134" s="100" t="s">
        <v>94</v>
      </c>
      <c r="H134" s="10">
        <v>101</v>
      </c>
      <c r="I134" s="65">
        <f t="shared" si="10"/>
        <v>0</v>
      </c>
      <c r="J134" s="106">
        <f t="shared" si="10"/>
        <v>0</v>
      </c>
      <c r="K134" s="66">
        <f t="shared" si="10"/>
        <v>0</v>
      </c>
      <c r="L134" s="65">
        <f t="shared" si="10"/>
        <v>0</v>
      </c>
      <c r="M134"/>
    </row>
    <row r="135" spans="1:13" ht="27.75" hidden="1" customHeight="1">
      <c r="A135" s="76">
        <v>2</v>
      </c>
      <c r="B135" s="77">
        <v>6</v>
      </c>
      <c r="C135" s="76">
        <v>5</v>
      </c>
      <c r="D135" s="76">
        <v>1</v>
      </c>
      <c r="E135" s="78">
        <v>1</v>
      </c>
      <c r="F135" s="111">
        <v>1</v>
      </c>
      <c r="G135" s="76" t="s">
        <v>95</v>
      </c>
      <c r="H135" s="10">
        <v>102</v>
      </c>
      <c r="I135" s="83">
        <v>0</v>
      </c>
      <c r="J135" s="83">
        <v>0</v>
      </c>
      <c r="K135" s="83">
        <v>0</v>
      </c>
      <c r="L135" s="83">
        <v>0</v>
      </c>
      <c r="M135"/>
    </row>
    <row r="136" spans="1:13" ht="27.75" hidden="1" customHeight="1">
      <c r="A136" s="80">
        <v>2</v>
      </c>
      <c r="B136" s="77">
        <v>6</v>
      </c>
      <c r="C136" s="76">
        <v>6</v>
      </c>
      <c r="D136" s="77"/>
      <c r="E136" s="78"/>
      <c r="F136" s="79"/>
      <c r="G136" s="16" t="s">
        <v>96</v>
      </c>
      <c r="H136" s="10">
        <v>103</v>
      </c>
      <c r="I136" s="66">
        <f t="shared" ref="I136:L138" si="11">I137</f>
        <v>0</v>
      </c>
      <c r="J136" s="65">
        <f t="shared" si="11"/>
        <v>0</v>
      </c>
      <c r="K136" s="65">
        <f t="shared" si="11"/>
        <v>0</v>
      </c>
      <c r="L136" s="65">
        <f t="shared" si="11"/>
        <v>0</v>
      </c>
      <c r="M136"/>
    </row>
    <row r="137" spans="1:13" ht="27.75" hidden="1" customHeight="1">
      <c r="A137" s="80">
        <v>2</v>
      </c>
      <c r="B137" s="77">
        <v>6</v>
      </c>
      <c r="C137" s="76">
        <v>6</v>
      </c>
      <c r="D137" s="77">
        <v>1</v>
      </c>
      <c r="E137" s="78"/>
      <c r="F137" s="79"/>
      <c r="G137" s="16" t="s">
        <v>96</v>
      </c>
      <c r="H137" s="10">
        <v>104</v>
      </c>
      <c r="I137" s="65">
        <f t="shared" si="11"/>
        <v>0</v>
      </c>
      <c r="J137" s="65">
        <f t="shared" si="11"/>
        <v>0</v>
      </c>
      <c r="K137" s="65">
        <f t="shared" si="11"/>
        <v>0</v>
      </c>
      <c r="L137" s="65">
        <f t="shared" si="11"/>
        <v>0</v>
      </c>
      <c r="M137"/>
    </row>
    <row r="138" spans="1:13" ht="27.75" hidden="1" customHeight="1">
      <c r="A138" s="80">
        <v>2</v>
      </c>
      <c r="B138" s="77">
        <v>6</v>
      </c>
      <c r="C138" s="76">
        <v>6</v>
      </c>
      <c r="D138" s="77">
        <v>1</v>
      </c>
      <c r="E138" s="78">
        <v>1</v>
      </c>
      <c r="F138" s="79"/>
      <c r="G138" s="16" t="s">
        <v>96</v>
      </c>
      <c r="H138" s="10">
        <v>105</v>
      </c>
      <c r="I138" s="65">
        <f t="shared" si="11"/>
        <v>0</v>
      </c>
      <c r="J138" s="65">
        <f t="shared" si="11"/>
        <v>0</v>
      </c>
      <c r="K138" s="65">
        <f t="shared" si="11"/>
        <v>0</v>
      </c>
      <c r="L138" s="65">
        <f t="shared" si="11"/>
        <v>0</v>
      </c>
      <c r="M138"/>
    </row>
    <row r="139" spans="1:13" ht="27.75" hidden="1" customHeight="1">
      <c r="A139" s="80">
        <v>2</v>
      </c>
      <c r="B139" s="77">
        <v>6</v>
      </c>
      <c r="C139" s="76">
        <v>6</v>
      </c>
      <c r="D139" s="77">
        <v>1</v>
      </c>
      <c r="E139" s="78">
        <v>1</v>
      </c>
      <c r="F139" s="79">
        <v>1</v>
      </c>
      <c r="G139" s="17" t="s">
        <v>96</v>
      </c>
      <c r="H139" s="10">
        <v>106</v>
      </c>
      <c r="I139" s="83">
        <v>0</v>
      </c>
      <c r="J139" s="121">
        <v>0</v>
      </c>
      <c r="K139" s="83">
        <v>0</v>
      </c>
      <c r="L139" s="83">
        <v>0</v>
      </c>
      <c r="M139"/>
    </row>
    <row r="140" spans="1:13" ht="28.5" hidden="1" customHeight="1">
      <c r="A140" s="110">
        <v>2</v>
      </c>
      <c r="B140" s="61">
        <v>7</v>
      </c>
      <c r="C140" s="61"/>
      <c r="D140" s="62"/>
      <c r="E140" s="62"/>
      <c r="F140" s="64"/>
      <c r="G140" s="63" t="s">
        <v>97</v>
      </c>
      <c r="H140" s="10">
        <v>107</v>
      </c>
      <c r="I140" s="66">
        <f>SUM(I141+I146+I154)</f>
        <v>0</v>
      </c>
      <c r="J140" s="106">
        <f>SUM(J141+J146+J154)</f>
        <v>0</v>
      </c>
      <c r="K140" s="66">
        <f>SUM(K141+K146+K154)</f>
        <v>0</v>
      </c>
      <c r="L140" s="65">
        <f>SUM(L141+L146+L154)</f>
        <v>0</v>
      </c>
      <c r="M140"/>
    </row>
    <row r="141" spans="1:13" hidden="1">
      <c r="A141" s="80">
        <v>2</v>
      </c>
      <c r="B141" s="76">
        <v>7</v>
      </c>
      <c r="C141" s="76">
        <v>1</v>
      </c>
      <c r="D141" s="77"/>
      <c r="E141" s="77"/>
      <c r="F141" s="79"/>
      <c r="G141" s="78" t="s">
        <v>98</v>
      </c>
      <c r="H141" s="10">
        <v>108</v>
      </c>
      <c r="I141" s="66">
        <f t="shared" ref="I141:L142" si="12">I142</f>
        <v>0</v>
      </c>
      <c r="J141" s="106">
        <f t="shared" si="12"/>
        <v>0</v>
      </c>
      <c r="K141" s="66">
        <f t="shared" si="12"/>
        <v>0</v>
      </c>
      <c r="L141" s="65">
        <f t="shared" si="12"/>
        <v>0</v>
      </c>
    </row>
    <row r="142" spans="1:13" ht="24" hidden="1" customHeight="1">
      <c r="A142" s="80">
        <v>2</v>
      </c>
      <c r="B142" s="76">
        <v>7</v>
      </c>
      <c r="C142" s="76">
        <v>1</v>
      </c>
      <c r="D142" s="77">
        <v>1</v>
      </c>
      <c r="E142" s="77"/>
      <c r="F142" s="79"/>
      <c r="G142" s="78" t="s">
        <v>98</v>
      </c>
      <c r="H142" s="10">
        <v>109</v>
      </c>
      <c r="I142" s="66">
        <f t="shared" si="12"/>
        <v>0</v>
      </c>
      <c r="J142" s="106">
        <f t="shared" si="12"/>
        <v>0</v>
      </c>
      <c r="K142" s="66">
        <f t="shared" si="12"/>
        <v>0</v>
      </c>
      <c r="L142" s="65">
        <f t="shared" si="12"/>
        <v>0</v>
      </c>
      <c r="M142"/>
    </row>
    <row r="143" spans="1:13" ht="28.5" hidden="1" customHeight="1">
      <c r="A143" s="80">
        <v>2</v>
      </c>
      <c r="B143" s="76">
        <v>7</v>
      </c>
      <c r="C143" s="76">
        <v>1</v>
      </c>
      <c r="D143" s="77">
        <v>1</v>
      </c>
      <c r="E143" s="77">
        <v>1</v>
      </c>
      <c r="F143" s="79"/>
      <c r="G143" s="78" t="s">
        <v>98</v>
      </c>
      <c r="H143" s="10">
        <v>110</v>
      </c>
      <c r="I143" s="66">
        <f>SUM(I144:I145)</f>
        <v>0</v>
      </c>
      <c r="J143" s="106">
        <f>SUM(J144:J145)</f>
        <v>0</v>
      </c>
      <c r="K143" s="66">
        <f>SUM(K144:K145)</f>
        <v>0</v>
      </c>
      <c r="L143" s="65">
        <f>SUM(L144:L145)</f>
        <v>0</v>
      </c>
      <c r="M143"/>
    </row>
    <row r="144" spans="1:13" ht="26.25" hidden="1" customHeight="1">
      <c r="A144" s="96">
        <v>2</v>
      </c>
      <c r="B144" s="71">
        <v>7</v>
      </c>
      <c r="C144" s="96">
        <v>1</v>
      </c>
      <c r="D144" s="76">
        <v>1</v>
      </c>
      <c r="E144" s="69">
        <v>1</v>
      </c>
      <c r="F144" s="72">
        <v>1</v>
      </c>
      <c r="G144" s="70" t="s">
        <v>99</v>
      </c>
      <c r="H144" s="10">
        <v>111</v>
      </c>
      <c r="I144" s="122">
        <v>0</v>
      </c>
      <c r="J144" s="122">
        <v>0</v>
      </c>
      <c r="K144" s="122">
        <v>0</v>
      </c>
      <c r="L144" s="122">
        <v>0</v>
      </c>
      <c r="M144"/>
    </row>
    <row r="145" spans="1:13" ht="24" hidden="1" customHeight="1">
      <c r="A145" s="76">
        <v>2</v>
      </c>
      <c r="B145" s="76">
        <v>7</v>
      </c>
      <c r="C145" s="80">
        <v>1</v>
      </c>
      <c r="D145" s="76">
        <v>1</v>
      </c>
      <c r="E145" s="77">
        <v>1</v>
      </c>
      <c r="F145" s="79">
        <v>2</v>
      </c>
      <c r="G145" s="78" t="s">
        <v>100</v>
      </c>
      <c r="H145" s="10">
        <v>112</v>
      </c>
      <c r="I145" s="82">
        <v>0</v>
      </c>
      <c r="J145" s="82">
        <v>0</v>
      </c>
      <c r="K145" s="82">
        <v>0</v>
      </c>
      <c r="L145" s="82">
        <v>0</v>
      </c>
      <c r="M145"/>
    </row>
    <row r="146" spans="1:13" ht="25.5" hidden="1" customHeight="1">
      <c r="A146" s="88">
        <v>2</v>
      </c>
      <c r="B146" s="89">
        <v>7</v>
      </c>
      <c r="C146" s="88">
        <v>2</v>
      </c>
      <c r="D146" s="89"/>
      <c r="E146" s="90"/>
      <c r="F146" s="92"/>
      <c r="G146" s="91" t="s">
        <v>101</v>
      </c>
      <c r="H146" s="10">
        <v>113</v>
      </c>
      <c r="I146" s="74">
        <f t="shared" ref="I146:L147" si="13">I147</f>
        <v>0</v>
      </c>
      <c r="J146" s="109">
        <f t="shared" si="13"/>
        <v>0</v>
      </c>
      <c r="K146" s="74">
        <f t="shared" si="13"/>
        <v>0</v>
      </c>
      <c r="L146" s="75">
        <f t="shared" si="13"/>
        <v>0</v>
      </c>
      <c r="M146"/>
    </row>
    <row r="147" spans="1:13" ht="25.5" hidden="1" customHeight="1">
      <c r="A147" s="80">
        <v>2</v>
      </c>
      <c r="B147" s="76">
        <v>7</v>
      </c>
      <c r="C147" s="80">
        <v>2</v>
      </c>
      <c r="D147" s="76">
        <v>1</v>
      </c>
      <c r="E147" s="77"/>
      <c r="F147" s="79"/>
      <c r="G147" s="78" t="s">
        <v>102</v>
      </c>
      <c r="H147" s="10">
        <v>114</v>
      </c>
      <c r="I147" s="66">
        <f t="shared" si="13"/>
        <v>0</v>
      </c>
      <c r="J147" s="106">
        <f t="shared" si="13"/>
        <v>0</v>
      </c>
      <c r="K147" s="66">
        <f t="shared" si="13"/>
        <v>0</v>
      </c>
      <c r="L147" s="65">
        <f t="shared" si="13"/>
        <v>0</v>
      </c>
      <c r="M147"/>
    </row>
    <row r="148" spans="1:13" ht="25.5" hidden="1" customHeight="1">
      <c r="A148" s="80">
        <v>2</v>
      </c>
      <c r="B148" s="76">
        <v>7</v>
      </c>
      <c r="C148" s="80">
        <v>2</v>
      </c>
      <c r="D148" s="76">
        <v>1</v>
      </c>
      <c r="E148" s="77">
        <v>1</v>
      </c>
      <c r="F148" s="79"/>
      <c r="G148" s="78" t="s">
        <v>102</v>
      </c>
      <c r="H148" s="10">
        <v>115</v>
      </c>
      <c r="I148" s="66">
        <f>SUM(I149:I150)</f>
        <v>0</v>
      </c>
      <c r="J148" s="106">
        <f>SUM(J149:J150)</f>
        <v>0</v>
      </c>
      <c r="K148" s="66">
        <f>SUM(K149:K150)</f>
        <v>0</v>
      </c>
      <c r="L148" s="65">
        <f>SUM(L149:L150)</f>
        <v>0</v>
      </c>
      <c r="M148"/>
    </row>
    <row r="149" spans="1:13" ht="23.25" hidden="1" customHeight="1">
      <c r="A149" s="80">
        <v>2</v>
      </c>
      <c r="B149" s="76">
        <v>7</v>
      </c>
      <c r="C149" s="80">
        <v>2</v>
      </c>
      <c r="D149" s="76">
        <v>1</v>
      </c>
      <c r="E149" s="77">
        <v>1</v>
      </c>
      <c r="F149" s="79">
        <v>1</v>
      </c>
      <c r="G149" s="78" t="s">
        <v>103</v>
      </c>
      <c r="H149" s="10">
        <v>116</v>
      </c>
      <c r="I149" s="82">
        <v>0</v>
      </c>
      <c r="J149" s="82">
        <v>0</v>
      </c>
      <c r="K149" s="82">
        <v>0</v>
      </c>
      <c r="L149" s="82">
        <v>0</v>
      </c>
      <c r="M149"/>
    </row>
    <row r="150" spans="1:13" ht="26.25" hidden="1" customHeight="1">
      <c r="A150" s="80">
        <v>2</v>
      </c>
      <c r="B150" s="76">
        <v>7</v>
      </c>
      <c r="C150" s="80">
        <v>2</v>
      </c>
      <c r="D150" s="76">
        <v>1</v>
      </c>
      <c r="E150" s="77">
        <v>1</v>
      </c>
      <c r="F150" s="79">
        <v>2</v>
      </c>
      <c r="G150" s="78" t="s">
        <v>104</v>
      </c>
      <c r="H150" s="10">
        <v>117</v>
      </c>
      <c r="I150" s="82">
        <v>0</v>
      </c>
      <c r="J150" s="82">
        <v>0</v>
      </c>
      <c r="K150" s="82">
        <v>0</v>
      </c>
      <c r="L150" s="82">
        <v>0</v>
      </c>
      <c r="M150"/>
    </row>
    <row r="151" spans="1:13" ht="27.75" hidden="1" customHeight="1">
      <c r="A151" s="80">
        <v>2</v>
      </c>
      <c r="B151" s="76">
        <v>7</v>
      </c>
      <c r="C151" s="80">
        <v>2</v>
      </c>
      <c r="D151" s="76">
        <v>2</v>
      </c>
      <c r="E151" s="77"/>
      <c r="F151" s="79"/>
      <c r="G151" s="78" t="s">
        <v>105</v>
      </c>
      <c r="H151" s="10">
        <v>118</v>
      </c>
      <c r="I151" s="66">
        <f>I152</f>
        <v>0</v>
      </c>
      <c r="J151" s="66">
        <f>J152</f>
        <v>0</v>
      </c>
      <c r="K151" s="66">
        <f>K152</f>
        <v>0</v>
      </c>
      <c r="L151" s="66">
        <f>L152</f>
        <v>0</v>
      </c>
      <c r="M151"/>
    </row>
    <row r="152" spans="1:13" ht="24.75" hidden="1" customHeight="1">
      <c r="A152" s="80">
        <v>2</v>
      </c>
      <c r="B152" s="76">
        <v>7</v>
      </c>
      <c r="C152" s="80">
        <v>2</v>
      </c>
      <c r="D152" s="76">
        <v>2</v>
      </c>
      <c r="E152" s="77">
        <v>1</v>
      </c>
      <c r="F152" s="79"/>
      <c r="G152" s="78" t="s">
        <v>105</v>
      </c>
      <c r="H152" s="10">
        <v>119</v>
      </c>
      <c r="I152" s="66">
        <f>SUM(I153)</f>
        <v>0</v>
      </c>
      <c r="J152" s="66">
        <f>SUM(J153)</f>
        <v>0</v>
      </c>
      <c r="K152" s="66">
        <f>SUM(K153)</f>
        <v>0</v>
      </c>
      <c r="L152" s="66">
        <f>SUM(L153)</f>
        <v>0</v>
      </c>
      <c r="M152"/>
    </row>
    <row r="153" spans="1:13" ht="27" hidden="1" customHeight="1">
      <c r="A153" s="80">
        <v>2</v>
      </c>
      <c r="B153" s="76">
        <v>7</v>
      </c>
      <c r="C153" s="80">
        <v>2</v>
      </c>
      <c r="D153" s="76">
        <v>2</v>
      </c>
      <c r="E153" s="77">
        <v>1</v>
      </c>
      <c r="F153" s="79">
        <v>1</v>
      </c>
      <c r="G153" s="78" t="s">
        <v>105</v>
      </c>
      <c r="H153" s="10">
        <v>120</v>
      </c>
      <c r="I153" s="82">
        <v>0</v>
      </c>
      <c r="J153" s="82">
        <v>0</v>
      </c>
      <c r="K153" s="82">
        <v>0</v>
      </c>
      <c r="L153" s="82">
        <v>0</v>
      </c>
      <c r="M153"/>
    </row>
    <row r="154" spans="1:13" hidden="1">
      <c r="A154" s="80">
        <v>2</v>
      </c>
      <c r="B154" s="76">
        <v>7</v>
      </c>
      <c r="C154" s="80">
        <v>3</v>
      </c>
      <c r="D154" s="76"/>
      <c r="E154" s="77"/>
      <c r="F154" s="79"/>
      <c r="G154" s="78" t="s">
        <v>106</v>
      </c>
      <c r="H154" s="10">
        <v>121</v>
      </c>
      <c r="I154" s="66">
        <f t="shared" ref="I154:L155" si="14">I155</f>
        <v>0</v>
      </c>
      <c r="J154" s="106">
        <f t="shared" si="14"/>
        <v>0</v>
      </c>
      <c r="K154" s="66">
        <f t="shared" si="14"/>
        <v>0</v>
      </c>
      <c r="L154" s="65">
        <f t="shared" si="14"/>
        <v>0</v>
      </c>
    </row>
    <row r="155" spans="1:13" hidden="1">
      <c r="A155" s="88">
        <v>2</v>
      </c>
      <c r="B155" s="97">
        <v>7</v>
      </c>
      <c r="C155" s="123">
        <v>3</v>
      </c>
      <c r="D155" s="97">
        <v>1</v>
      </c>
      <c r="E155" s="98"/>
      <c r="F155" s="99"/>
      <c r="G155" s="100" t="s">
        <v>106</v>
      </c>
      <c r="H155" s="10">
        <v>122</v>
      </c>
      <c r="I155" s="94">
        <f t="shared" si="14"/>
        <v>0</v>
      </c>
      <c r="J155" s="120">
        <f t="shared" si="14"/>
        <v>0</v>
      </c>
      <c r="K155" s="94">
        <f t="shared" si="14"/>
        <v>0</v>
      </c>
      <c r="L155" s="93">
        <f t="shared" si="14"/>
        <v>0</v>
      </c>
    </row>
    <row r="156" spans="1:13" hidden="1">
      <c r="A156" s="80">
        <v>2</v>
      </c>
      <c r="B156" s="76">
        <v>7</v>
      </c>
      <c r="C156" s="80">
        <v>3</v>
      </c>
      <c r="D156" s="76">
        <v>1</v>
      </c>
      <c r="E156" s="77">
        <v>1</v>
      </c>
      <c r="F156" s="79"/>
      <c r="G156" s="78" t="s">
        <v>106</v>
      </c>
      <c r="H156" s="10">
        <v>123</v>
      </c>
      <c r="I156" s="66">
        <f>SUM(I157:I158)</f>
        <v>0</v>
      </c>
      <c r="J156" s="106">
        <f>SUM(J157:J158)</f>
        <v>0</v>
      </c>
      <c r="K156" s="66">
        <f>SUM(K157:K158)</f>
        <v>0</v>
      </c>
      <c r="L156" s="65">
        <f>SUM(L157:L158)</f>
        <v>0</v>
      </c>
    </row>
    <row r="157" spans="1:13" hidden="1">
      <c r="A157" s="96">
        <v>2</v>
      </c>
      <c r="B157" s="71">
        <v>7</v>
      </c>
      <c r="C157" s="96">
        <v>3</v>
      </c>
      <c r="D157" s="71">
        <v>1</v>
      </c>
      <c r="E157" s="69">
        <v>1</v>
      </c>
      <c r="F157" s="72">
        <v>1</v>
      </c>
      <c r="G157" s="70" t="s">
        <v>107</v>
      </c>
      <c r="H157" s="10">
        <v>124</v>
      </c>
      <c r="I157" s="122">
        <v>0</v>
      </c>
      <c r="J157" s="122">
        <v>0</v>
      </c>
      <c r="K157" s="122">
        <v>0</v>
      </c>
      <c r="L157" s="122">
        <v>0</v>
      </c>
    </row>
    <row r="158" spans="1:13" ht="25.5" hidden="1" customHeight="1">
      <c r="A158" s="80">
        <v>2</v>
      </c>
      <c r="B158" s="76">
        <v>7</v>
      </c>
      <c r="C158" s="80">
        <v>3</v>
      </c>
      <c r="D158" s="76">
        <v>1</v>
      </c>
      <c r="E158" s="77">
        <v>1</v>
      </c>
      <c r="F158" s="79">
        <v>2</v>
      </c>
      <c r="G158" s="78" t="s">
        <v>108</v>
      </c>
      <c r="H158" s="10">
        <v>125</v>
      </c>
      <c r="I158" s="82">
        <v>0</v>
      </c>
      <c r="J158" s="83">
        <v>0</v>
      </c>
      <c r="K158" s="83">
        <v>0</v>
      </c>
      <c r="L158" s="83">
        <v>0</v>
      </c>
      <c r="M158"/>
    </row>
    <row r="159" spans="1:13" ht="24" hidden="1" customHeight="1">
      <c r="A159" s="110">
        <v>2</v>
      </c>
      <c r="B159" s="110">
        <v>8</v>
      </c>
      <c r="C159" s="61"/>
      <c r="D159" s="85"/>
      <c r="E159" s="68"/>
      <c r="F159" s="124"/>
      <c r="G159" s="73" t="s">
        <v>109</v>
      </c>
      <c r="H159" s="10">
        <v>126</v>
      </c>
      <c r="I159" s="87">
        <f>I160</f>
        <v>0</v>
      </c>
      <c r="J159" s="108">
        <f>J160</f>
        <v>0</v>
      </c>
      <c r="K159" s="87">
        <f>K160</f>
        <v>0</v>
      </c>
      <c r="L159" s="86">
        <f>L160</f>
        <v>0</v>
      </c>
      <c r="M159"/>
    </row>
    <row r="160" spans="1:13" ht="21.75" hidden="1" customHeight="1">
      <c r="A160" s="88">
        <v>2</v>
      </c>
      <c r="B160" s="88">
        <v>8</v>
      </c>
      <c r="C160" s="88">
        <v>1</v>
      </c>
      <c r="D160" s="89"/>
      <c r="E160" s="90"/>
      <c r="F160" s="92"/>
      <c r="G160" s="70" t="s">
        <v>109</v>
      </c>
      <c r="H160" s="10">
        <v>127</v>
      </c>
      <c r="I160" s="87">
        <f>I161+I166</f>
        <v>0</v>
      </c>
      <c r="J160" s="108">
        <f>J161+J166</f>
        <v>0</v>
      </c>
      <c r="K160" s="87">
        <f>K161+K166</f>
        <v>0</v>
      </c>
      <c r="L160" s="86">
        <f>L161+L166</f>
        <v>0</v>
      </c>
      <c r="M160"/>
    </row>
    <row r="161" spans="1:13" ht="27" hidden="1" customHeight="1">
      <c r="A161" s="80">
        <v>2</v>
      </c>
      <c r="B161" s="76">
        <v>8</v>
      </c>
      <c r="C161" s="78">
        <v>1</v>
      </c>
      <c r="D161" s="76">
        <v>1</v>
      </c>
      <c r="E161" s="77"/>
      <c r="F161" s="79"/>
      <c r="G161" s="78" t="s">
        <v>110</v>
      </c>
      <c r="H161" s="10">
        <v>128</v>
      </c>
      <c r="I161" s="66">
        <f>I162</f>
        <v>0</v>
      </c>
      <c r="J161" s="106">
        <f>J162</f>
        <v>0</v>
      </c>
      <c r="K161" s="66">
        <f>K162</f>
        <v>0</v>
      </c>
      <c r="L161" s="65">
        <f>L162</f>
        <v>0</v>
      </c>
      <c r="M161"/>
    </row>
    <row r="162" spans="1:13" ht="23.25" hidden="1" customHeight="1">
      <c r="A162" s="80">
        <v>2</v>
      </c>
      <c r="B162" s="76">
        <v>8</v>
      </c>
      <c r="C162" s="70">
        <v>1</v>
      </c>
      <c r="D162" s="71">
        <v>1</v>
      </c>
      <c r="E162" s="69">
        <v>1</v>
      </c>
      <c r="F162" s="72"/>
      <c r="G162" s="78" t="s">
        <v>110</v>
      </c>
      <c r="H162" s="10">
        <v>129</v>
      </c>
      <c r="I162" s="87">
        <f>SUM(I163:I165)</f>
        <v>0</v>
      </c>
      <c r="J162" s="87">
        <f>SUM(J163:J165)</f>
        <v>0</v>
      </c>
      <c r="K162" s="87">
        <f>SUM(K163:K165)</f>
        <v>0</v>
      </c>
      <c r="L162" s="87">
        <f>SUM(L163:L165)</f>
        <v>0</v>
      </c>
      <c r="M162"/>
    </row>
    <row r="163" spans="1:13" ht="23.25" hidden="1" customHeight="1">
      <c r="A163" s="76">
        <v>2</v>
      </c>
      <c r="B163" s="71">
        <v>8</v>
      </c>
      <c r="C163" s="78">
        <v>1</v>
      </c>
      <c r="D163" s="76">
        <v>1</v>
      </c>
      <c r="E163" s="77">
        <v>1</v>
      </c>
      <c r="F163" s="79">
        <v>1</v>
      </c>
      <c r="G163" s="78" t="s">
        <v>111</v>
      </c>
      <c r="H163" s="10">
        <v>130</v>
      </c>
      <c r="I163" s="82">
        <v>0</v>
      </c>
      <c r="J163" s="82">
        <v>0</v>
      </c>
      <c r="K163" s="82">
        <v>0</v>
      </c>
      <c r="L163" s="82">
        <v>0</v>
      </c>
      <c r="M163"/>
    </row>
    <row r="164" spans="1:13" ht="27" hidden="1" customHeight="1">
      <c r="A164" s="88">
        <v>2</v>
      </c>
      <c r="B164" s="97">
        <v>8</v>
      </c>
      <c r="C164" s="100">
        <v>1</v>
      </c>
      <c r="D164" s="97">
        <v>1</v>
      </c>
      <c r="E164" s="98">
        <v>1</v>
      </c>
      <c r="F164" s="99">
        <v>2</v>
      </c>
      <c r="G164" s="100" t="s">
        <v>112</v>
      </c>
      <c r="H164" s="10">
        <v>131</v>
      </c>
      <c r="I164" s="125">
        <v>0</v>
      </c>
      <c r="J164" s="125">
        <v>0</v>
      </c>
      <c r="K164" s="125">
        <v>0</v>
      </c>
      <c r="L164" s="125">
        <v>0</v>
      </c>
      <c r="M164"/>
    </row>
    <row r="165" spans="1:13" hidden="1">
      <c r="A165" s="88">
        <v>2</v>
      </c>
      <c r="B165" s="97">
        <v>8</v>
      </c>
      <c r="C165" s="100">
        <v>1</v>
      </c>
      <c r="D165" s="97">
        <v>1</v>
      </c>
      <c r="E165" s="98">
        <v>1</v>
      </c>
      <c r="F165" s="99">
        <v>3</v>
      </c>
      <c r="G165" s="100" t="s">
        <v>113</v>
      </c>
      <c r="H165" s="10">
        <v>132</v>
      </c>
      <c r="I165" s="125">
        <v>0</v>
      </c>
      <c r="J165" s="126">
        <v>0</v>
      </c>
      <c r="K165" s="125">
        <v>0</v>
      </c>
      <c r="L165" s="101">
        <v>0</v>
      </c>
    </row>
    <row r="166" spans="1:13" ht="23.25" hidden="1" customHeight="1">
      <c r="A166" s="80">
        <v>2</v>
      </c>
      <c r="B166" s="76">
        <v>8</v>
      </c>
      <c r="C166" s="78">
        <v>1</v>
      </c>
      <c r="D166" s="76">
        <v>2</v>
      </c>
      <c r="E166" s="77"/>
      <c r="F166" s="79"/>
      <c r="G166" s="78" t="s">
        <v>114</v>
      </c>
      <c r="H166" s="10">
        <v>133</v>
      </c>
      <c r="I166" s="66">
        <f t="shared" ref="I166:L167" si="15">I167</f>
        <v>0</v>
      </c>
      <c r="J166" s="106">
        <f t="shared" si="15"/>
        <v>0</v>
      </c>
      <c r="K166" s="66">
        <f t="shared" si="15"/>
        <v>0</v>
      </c>
      <c r="L166" s="65">
        <f t="shared" si="15"/>
        <v>0</v>
      </c>
      <c r="M166"/>
    </row>
    <row r="167" spans="1:13" hidden="1">
      <c r="A167" s="80">
        <v>2</v>
      </c>
      <c r="B167" s="76">
        <v>8</v>
      </c>
      <c r="C167" s="78">
        <v>1</v>
      </c>
      <c r="D167" s="76">
        <v>2</v>
      </c>
      <c r="E167" s="77">
        <v>1</v>
      </c>
      <c r="F167" s="79"/>
      <c r="G167" s="78" t="s">
        <v>114</v>
      </c>
      <c r="H167" s="10">
        <v>134</v>
      </c>
      <c r="I167" s="66">
        <f t="shared" si="15"/>
        <v>0</v>
      </c>
      <c r="J167" s="106">
        <f t="shared" si="15"/>
        <v>0</v>
      </c>
      <c r="K167" s="66">
        <f t="shared" si="15"/>
        <v>0</v>
      </c>
      <c r="L167" s="65">
        <f t="shared" si="15"/>
        <v>0</v>
      </c>
    </row>
    <row r="168" spans="1:13" hidden="1">
      <c r="A168" s="88">
        <v>2</v>
      </c>
      <c r="B168" s="89">
        <v>8</v>
      </c>
      <c r="C168" s="91">
        <v>1</v>
      </c>
      <c r="D168" s="89">
        <v>2</v>
      </c>
      <c r="E168" s="90">
        <v>1</v>
      </c>
      <c r="F168" s="92">
        <v>1</v>
      </c>
      <c r="G168" s="78" t="s">
        <v>114</v>
      </c>
      <c r="H168" s="10">
        <v>135</v>
      </c>
      <c r="I168" s="127">
        <v>0</v>
      </c>
      <c r="J168" s="83">
        <v>0</v>
      </c>
      <c r="K168" s="83">
        <v>0</v>
      </c>
      <c r="L168" s="83">
        <v>0</v>
      </c>
    </row>
    <row r="169" spans="1:13" ht="93" hidden="1" customHeight="1">
      <c r="A169" s="110">
        <v>2</v>
      </c>
      <c r="B169" s="61">
        <v>9</v>
      </c>
      <c r="C169" s="63"/>
      <c r="D169" s="61"/>
      <c r="E169" s="62"/>
      <c r="F169" s="64"/>
      <c r="G169" s="63" t="s">
        <v>115</v>
      </c>
      <c r="H169" s="10">
        <v>136</v>
      </c>
      <c r="I169" s="66">
        <f>I170+I174</f>
        <v>0</v>
      </c>
      <c r="J169" s="106">
        <f>J170+J174</f>
        <v>0</v>
      </c>
      <c r="K169" s="66">
        <f>K170+K174</f>
        <v>0</v>
      </c>
      <c r="L169" s="65">
        <f>L170+L174</f>
        <v>0</v>
      </c>
      <c r="M169"/>
    </row>
    <row r="170" spans="1:13" s="91" customFormat="1" ht="39" hidden="1" customHeight="1">
      <c r="A170" s="80">
        <v>2</v>
      </c>
      <c r="B170" s="76">
        <v>9</v>
      </c>
      <c r="C170" s="78">
        <v>1</v>
      </c>
      <c r="D170" s="76"/>
      <c r="E170" s="77"/>
      <c r="F170" s="79"/>
      <c r="G170" s="78" t="s">
        <v>116</v>
      </c>
      <c r="H170" s="10">
        <v>137</v>
      </c>
      <c r="I170" s="66">
        <f t="shared" ref="I170:L172" si="16">I171</f>
        <v>0</v>
      </c>
      <c r="J170" s="106">
        <f t="shared" si="16"/>
        <v>0</v>
      </c>
      <c r="K170" s="66">
        <f t="shared" si="16"/>
        <v>0</v>
      </c>
      <c r="L170" s="65">
        <f t="shared" si="16"/>
        <v>0</v>
      </c>
    </row>
    <row r="171" spans="1:13" ht="42.75" hidden="1" customHeight="1">
      <c r="A171" s="96">
        <v>2</v>
      </c>
      <c r="B171" s="71">
        <v>9</v>
      </c>
      <c r="C171" s="70">
        <v>1</v>
      </c>
      <c r="D171" s="71">
        <v>1</v>
      </c>
      <c r="E171" s="69"/>
      <c r="F171" s="72"/>
      <c r="G171" s="78" t="s">
        <v>116</v>
      </c>
      <c r="H171" s="10">
        <v>138</v>
      </c>
      <c r="I171" s="87">
        <f t="shared" si="16"/>
        <v>0</v>
      </c>
      <c r="J171" s="108">
        <f t="shared" si="16"/>
        <v>0</v>
      </c>
      <c r="K171" s="87">
        <f t="shared" si="16"/>
        <v>0</v>
      </c>
      <c r="L171" s="86">
        <f t="shared" si="16"/>
        <v>0</v>
      </c>
      <c r="M171"/>
    </row>
    <row r="172" spans="1:13" ht="38.25" hidden="1" customHeight="1">
      <c r="A172" s="80">
        <v>2</v>
      </c>
      <c r="B172" s="76">
        <v>9</v>
      </c>
      <c r="C172" s="80">
        <v>1</v>
      </c>
      <c r="D172" s="76">
        <v>1</v>
      </c>
      <c r="E172" s="77">
        <v>1</v>
      </c>
      <c r="F172" s="79"/>
      <c r="G172" s="78" t="s">
        <v>116</v>
      </c>
      <c r="H172" s="10">
        <v>139</v>
      </c>
      <c r="I172" s="66">
        <f t="shared" si="16"/>
        <v>0</v>
      </c>
      <c r="J172" s="106">
        <f t="shared" si="16"/>
        <v>0</v>
      </c>
      <c r="K172" s="66">
        <f t="shared" si="16"/>
        <v>0</v>
      </c>
      <c r="L172" s="65">
        <f t="shared" si="16"/>
        <v>0</v>
      </c>
      <c r="M172"/>
    </row>
    <row r="173" spans="1:13" ht="38.25" hidden="1" customHeight="1">
      <c r="A173" s="96">
        <v>2</v>
      </c>
      <c r="B173" s="71">
        <v>9</v>
      </c>
      <c r="C173" s="71">
        <v>1</v>
      </c>
      <c r="D173" s="71">
        <v>1</v>
      </c>
      <c r="E173" s="69">
        <v>1</v>
      </c>
      <c r="F173" s="72">
        <v>1</v>
      </c>
      <c r="G173" s="78" t="s">
        <v>116</v>
      </c>
      <c r="H173" s="10">
        <v>140</v>
      </c>
      <c r="I173" s="122">
        <v>0</v>
      </c>
      <c r="J173" s="122">
        <v>0</v>
      </c>
      <c r="K173" s="122">
        <v>0</v>
      </c>
      <c r="L173" s="122">
        <v>0</v>
      </c>
      <c r="M173"/>
    </row>
    <row r="174" spans="1:13" ht="90.75" hidden="1" customHeight="1">
      <c r="A174" s="80">
        <v>2</v>
      </c>
      <c r="B174" s="76">
        <v>9</v>
      </c>
      <c r="C174" s="76">
        <v>2</v>
      </c>
      <c r="D174" s="76"/>
      <c r="E174" s="77"/>
      <c r="F174" s="79"/>
      <c r="G174" s="78" t="s">
        <v>115</v>
      </c>
      <c r="H174" s="10">
        <v>141</v>
      </c>
      <c r="I174" s="66">
        <f>SUM(I175+I180)</f>
        <v>0</v>
      </c>
      <c r="J174" s="66">
        <f>SUM(J175+J180)</f>
        <v>0</v>
      </c>
      <c r="K174" s="66">
        <f>SUM(K175+K180)</f>
        <v>0</v>
      </c>
      <c r="L174" s="66">
        <f>SUM(L175+L180)</f>
        <v>0</v>
      </c>
      <c r="M174"/>
    </row>
    <row r="175" spans="1:13" ht="91.5" hidden="1" customHeight="1">
      <c r="A175" s="80">
        <v>2</v>
      </c>
      <c r="B175" s="76">
        <v>9</v>
      </c>
      <c r="C175" s="76">
        <v>2</v>
      </c>
      <c r="D175" s="71">
        <v>1</v>
      </c>
      <c r="E175" s="69"/>
      <c r="F175" s="72"/>
      <c r="G175" s="78" t="s">
        <v>117</v>
      </c>
      <c r="H175" s="10">
        <v>142</v>
      </c>
      <c r="I175" s="87">
        <f>I176</f>
        <v>0</v>
      </c>
      <c r="J175" s="108">
        <f>J176</f>
        <v>0</v>
      </c>
      <c r="K175" s="87">
        <f>K176</f>
        <v>0</v>
      </c>
      <c r="L175" s="86">
        <f>L176</f>
        <v>0</v>
      </c>
      <c r="M175"/>
    </row>
    <row r="176" spans="1:13" ht="93" hidden="1" customHeight="1">
      <c r="A176" s="96">
        <v>2</v>
      </c>
      <c r="B176" s="71">
        <v>9</v>
      </c>
      <c r="C176" s="71">
        <v>2</v>
      </c>
      <c r="D176" s="76">
        <v>1</v>
      </c>
      <c r="E176" s="77">
        <v>1</v>
      </c>
      <c r="F176" s="79"/>
      <c r="G176" s="78" t="s">
        <v>117</v>
      </c>
      <c r="H176" s="10">
        <v>143</v>
      </c>
      <c r="I176" s="66">
        <f>SUM(I177:I179)</f>
        <v>0</v>
      </c>
      <c r="J176" s="106">
        <f>SUM(J177:J179)</f>
        <v>0</v>
      </c>
      <c r="K176" s="66">
        <f>SUM(K177:K179)</f>
        <v>0</v>
      </c>
      <c r="L176" s="65">
        <f>SUM(L177:L179)</f>
        <v>0</v>
      </c>
      <c r="M176"/>
    </row>
    <row r="177" spans="1:13" ht="105" hidden="1" customHeight="1">
      <c r="A177" s="88">
        <v>2</v>
      </c>
      <c r="B177" s="97">
        <v>9</v>
      </c>
      <c r="C177" s="97">
        <v>2</v>
      </c>
      <c r="D177" s="97">
        <v>1</v>
      </c>
      <c r="E177" s="98">
        <v>1</v>
      </c>
      <c r="F177" s="99">
        <v>1</v>
      </c>
      <c r="G177" s="78" t="s">
        <v>118</v>
      </c>
      <c r="H177" s="10">
        <v>144</v>
      </c>
      <c r="I177" s="125">
        <v>0</v>
      </c>
      <c r="J177" s="81">
        <v>0</v>
      </c>
      <c r="K177" s="81">
        <v>0</v>
      </c>
      <c r="L177" s="81">
        <v>0</v>
      </c>
      <c r="M177"/>
    </row>
    <row r="178" spans="1:13" ht="107.25" hidden="1" customHeight="1">
      <c r="A178" s="80">
        <v>2</v>
      </c>
      <c r="B178" s="76">
        <v>9</v>
      </c>
      <c r="C178" s="76">
        <v>2</v>
      </c>
      <c r="D178" s="76">
        <v>1</v>
      </c>
      <c r="E178" s="77">
        <v>1</v>
      </c>
      <c r="F178" s="79">
        <v>2</v>
      </c>
      <c r="G178" s="78" t="s">
        <v>119</v>
      </c>
      <c r="H178" s="10">
        <v>145</v>
      </c>
      <c r="I178" s="82">
        <v>0</v>
      </c>
      <c r="J178" s="128">
        <v>0</v>
      </c>
      <c r="K178" s="128">
        <v>0</v>
      </c>
      <c r="L178" s="128">
        <v>0</v>
      </c>
      <c r="M178"/>
    </row>
    <row r="179" spans="1:13" ht="104.25" hidden="1" customHeight="1">
      <c r="A179" s="80">
        <v>2</v>
      </c>
      <c r="B179" s="76">
        <v>9</v>
      </c>
      <c r="C179" s="76">
        <v>2</v>
      </c>
      <c r="D179" s="76">
        <v>1</v>
      </c>
      <c r="E179" s="77">
        <v>1</v>
      </c>
      <c r="F179" s="79">
        <v>3</v>
      </c>
      <c r="G179" s="78" t="s">
        <v>120</v>
      </c>
      <c r="H179" s="10">
        <v>146</v>
      </c>
      <c r="I179" s="82">
        <v>0</v>
      </c>
      <c r="J179" s="82">
        <v>0</v>
      </c>
      <c r="K179" s="82">
        <v>0</v>
      </c>
      <c r="L179" s="82">
        <v>0</v>
      </c>
      <c r="M179"/>
    </row>
    <row r="180" spans="1:13" ht="92.25" hidden="1" customHeight="1">
      <c r="A180" s="129">
        <v>2</v>
      </c>
      <c r="B180" s="129">
        <v>9</v>
      </c>
      <c r="C180" s="129">
        <v>2</v>
      </c>
      <c r="D180" s="129">
        <v>2</v>
      </c>
      <c r="E180" s="129"/>
      <c r="F180" s="129"/>
      <c r="G180" s="78" t="s">
        <v>121</v>
      </c>
      <c r="H180" s="10">
        <v>147</v>
      </c>
      <c r="I180" s="66">
        <f>I181</f>
        <v>0</v>
      </c>
      <c r="J180" s="106">
        <f>J181</f>
        <v>0</v>
      </c>
      <c r="K180" s="66">
        <f>K181</f>
        <v>0</v>
      </c>
      <c r="L180" s="65">
        <f>L181</f>
        <v>0</v>
      </c>
      <c r="M180"/>
    </row>
    <row r="181" spans="1:13" ht="91.5" hidden="1" customHeight="1">
      <c r="A181" s="80">
        <v>2</v>
      </c>
      <c r="B181" s="76">
        <v>9</v>
      </c>
      <c r="C181" s="76">
        <v>2</v>
      </c>
      <c r="D181" s="76">
        <v>2</v>
      </c>
      <c r="E181" s="77">
        <v>1</v>
      </c>
      <c r="F181" s="79"/>
      <c r="G181" s="78" t="s">
        <v>121</v>
      </c>
      <c r="H181" s="10">
        <v>148</v>
      </c>
      <c r="I181" s="87">
        <f>SUM(I182:I184)</f>
        <v>0</v>
      </c>
      <c r="J181" s="87">
        <f>SUM(J182:J184)</f>
        <v>0</v>
      </c>
      <c r="K181" s="87">
        <f>SUM(K182:K184)</f>
        <v>0</v>
      </c>
      <c r="L181" s="87">
        <f>SUM(L182:L184)</f>
        <v>0</v>
      </c>
      <c r="M181"/>
    </row>
    <row r="182" spans="1:13" ht="105" hidden="1" customHeight="1">
      <c r="A182" s="80">
        <v>2</v>
      </c>
      <c r="B182" s="76">
        <v>9</v>
      </c>
      <c r="C182" s="76">
        <v>2</v>
      </c>
      <c r="D182" s="76">
        <v>2</v>
      </c>
      <c r="E182" s="76">
        <v>1</v>
      </c>
      <c r="F182" s="79">
        <v>1</v>
      </c>
      <c r="G182" s="78" t="s">
        <v>122</v>
      </c>
      <c r="H182" s="10">
        <v>149</v>
      </c>
      <c r="I182" s="82">
        <v>0</v>
      </c>
      <c r="J182" s="81">
        <v>0</v>
      </c>
      <c r="K182" s="81">
        <v>0</v>
      </c>
      <c r="L182" s="81">
        <v>0</v>
      </c>
      <c r="M182"/>
    </row>
    <row r="183" spans="1:13" ht="105" hidden="1" customHeight="1">
      <c r="A183" s="89">
        <v>2</v>
      </c>
      <c r="B183" s="91">
        <v>9</v>
      </c>
      <c r="C183" s="89">
        <v>2</v>
      </c>
      <c r="D183" s="90">
        <v>2</v>
      </c>
      <c r="E183" s="90">
        <v>1</v>
      </c>
      <c r="F183" s="92">
        <v>2</v>
      </c>
      <c r="G183" s="78" t="s">
        <v>123</v>
      </c>
      <c r="H183" s="10">
        <v>150</v>
      </c>
      <c r="I183" s="81">
        <v>0</v>
      </c>
      <c r="J183" s="83">
        <v>0</v>
      </c>
      <c r="K183" s="83">
        <v>0</v>
      </c>
      <c r="L183" s="83">
        <v>0</v>
      </c>
      <c r="M183"/>
    </row>
    <row r="184" spans="1:13" ht="104.25" hidden="1" customHeight="1">
      <c r="A184" s="76">
        <v>2</v>
      </c>
      <c r="B184" s="100">
        <v>9</v>
      </c>
      <c r="C184" s="97">
        <v>2</v>
      </c>
      <c r="D184" s="98">
        <v>2</v>
      </c>
      <c r="E184" s="98">
        <v>1</v>
      </c>
      <c r="F184" s="99">
        <v>3</v>
      </c>
      <c r="G184" s="78" t="s">
        <v>124</v>
      </c>
      <c r="H184" s="10">
        <v>151</v>
      </c>
      <c r="I184" s="128">
        <v>0</v>
      </c>
      <c r="J184" s="128">
        <v>0</v>
      </c>
      <c r="K184" s="128">
        <v>0</v>
      </c>
      <c r="L184" s="128">
        <v>0</v>
      </c>
      <c r="M184"/>
    </row>
    <row r="185" spans="1:13" ht="76.5" hidden="1" customHeight="1">
      <c r="A185" s="61">
        <v>3</v>
      </c>
      <c r="B185" s="63"/>
      <c r="C185" s="61"/>
      <c r="D185" s="62"/>
      <c r="E185" s="62"/>
      <c r="F185" s="64"/>
      <c r="G185" s="115" t="s">
        <v>125</v>
      </c>
      <c r="H185" s="10">
        <v>152</v>
      </c>
      <c r="I185" s="65">
        <f>SUM(I186+I239+I304)</f>
        <v>0</v>
      </c>
      <c r="J185" s="106">
        <f>SUM(J186+J239+J304)</f>
        <v>0</v>
      </c>
      <c r="K185" s="66">
        <f>SUM(K186+K239+K304)</f>
        <v>0</v>
      </c>
      <c r="L185" s="65">
        <f>SUM(L186+L239+L304)</f>
        <v>0</v>
      </c>
      <c r="M185"/>
    </row>
    <row r="186" spans="1:13" ht="34.5" hidden="1" customHeight="1">
      <c r="A186" s="110">
        <v>3</v>
      </c>
      <c r="B186" s="61">
        <v>1</v>
      </c>
      <c r="C186" s="85"/>
      <c r="D186" s="68"/>
      <c r="E186" s="68"/>
      <c r="F186" s="124"/>
      <c r="G186" s="105" t="s">
        <v>126</v>
      </c>
      <c r="H186" s="10">
        <v>153</v>
      </c>
      <c r="I186" s="65">
        <f>SUM(I187+I210+I217+I229+I233)</f>
        <v>0</v>
      </c>
      <c r="J186" s="86">
        <f>SUM(J187+J210+J217+J229+J233)</f>
        <v>0</v>
      </c>
      <c r="K186" s="86">
        <f>SUM(K187+K210+K217+K229+K233)</f>
        <v>0</v>
      </c>
      <c r="L186" s="86">
        <f>SUM(L187+L210+L217+L229+L233)</f>
        <v>0</v>
      </c>
      <c r="M186"/>
    </row>
    <row r="187" spans="1:13" ht="30.75" hidden="1" customHeight="1">
      <c r="A187" s="71">
        <v>3</v>
      </c>
      <c r="B187" s="70">
        <v>1</v>
      </c>
      <c r="C187" s="71">
        <v>1</v>
      </c>
      <c r="D187" s="69"/>
      <c r="E187" s="69"/>
      <c r="F187" s="130"/>
      <c r="G187" s="80" t="s">
        <v>127</v>
      </c>
      <c r="H187" s="10">
        <v>154</v>
      </c>
      <c r="I187" s="86">
        <f>SUM(I188+I191+I196+I202+I207)</f>
        <v>0</v>
      </c>
      <c r="J187" s="106">
        <f>SUM(J188+J191+J196+J202+J207)</f>
        <v>0</v>
      </c>
      <c r="K187" s="66">
        <f>SUM(K188+K191+K196+K202+K207)</f>
        <v>0</v>
      </c>
      <c r="L187" s="65">
        <f>SUM(L188+L191+L196+L202+L207)</f>
        <v>0</v>
      </c>
      <c r="M187"/>
    </row>
    <row r="188" spans="1:13" ht="33" hidden="1" customHeight="1">
      <c r="A188" s="76">
        <v>3</v>
      </c>
      <c r="B188" s="78">
        <v>1</v>
      </c>
      <c r="C188" s="76">
        <v>1</v>
      </c>
      <c r="D188" s="77">
        <v>1</v>
      </c>
      <c r="E188" s="77"/>
      <c r="F188" s="131"/>
      <c r="G188" s="80" t="s">
        <v>128</v>
      </c>
      <c r="H188" s="10">
        <v>155</v>
      </c>
      <c r="I188" s="65">
        <f t="shared" ref="I188:L189" si="17">I189</f>
        <v>0</v>
      </c>
      <c r="J188" s="108">
        <f t="shared" si="17"/>
        <v>0</v>
      </c>
      <c r="K188" s="87">
        <f t="shared" si="17"/>
        <v>0</v>
      </c>
      <c r="L188" s="86">
        <f t="shared" si="17"/>
        <v>0</v>
      </c>
      <c r="M188"/>
    </row>
    <row r="189" spans="1:13" ht="24" hidden="1" customHeight="1">
      <c r="A189" s="76">
        <v>3</v>
      </c>
      <c r="B189" s="78">
        <v>1</v>
      </c>
      <c r="C189" s="76">
        <v>1</v>
      </c>
      <c r="D189" s="77">
        <v>1</v>
      </c>
      <c r="E189" s="77">
        <v>1</v>
      </c>
      <c r="F189" s="111"/>
      <c r="G189" s="80" t="s">
        <v>128</v>
      </c>
      <c r="H189" s="10">
        <v>156</v>
      </c>
      <c r="I189" s="86">
        <f t="shared" si="17"/>
        <v>0</v>
      </c>
      <c r="J189" s="65">
        <f t="shared" si="17"/>
        <v>0</v>
      </c>
      <c r="K189" s="65">
        <f t="shared" si="17"/>
        <v>0</v>
      </c>
      <c r="L189" s="65">
        <f t="shared" si="17"/>
        <v>0</v>
      </c>
      <c r="M189"/>
    </row>
    <row r="190" spans="1:13" ht="31.5" hidden="1" customHeight="1">
      <c r="A190" s="76">
        <v>3</v>
      </c>
      <c r="B190" s="78">
        <v>1</v>
      </c>
      <c r="C190" s="76">
        <v>1</v>
      </c>
      <c r="D190" s="77">
        <v>1</v>
      </c>
      <c r="E190" s="77">
        <v>1</v>
      </c>
      <c r="F190" s="111">
        <v>1</v>
      </c>
      <c r="G190" s="80" t="s">
        <v>128</v>
      </c>
      <c r="H190" s="10">
        <v>157</v>
      </c>
      <c r="I190" s="83">
        <v>0</v>
      </c>
      <c r="J190" s="83">
        <v>0</v>
      </c>
      <c r="K190" s="83">
        <v>0</v>
      </c>
      <c r="L190" s="83">
        <v>0</v>
      </c>
      <c r="M190"/>
    </row>
    <row r="191" spans="1:13" ht="27.75" hidden="1" customHeight="1">
      <c r="A191" s="71">
        <v>3</v>
      </c>
      <c r="B191" s="69">
        <v>1</v>
      </c>
      <c r="C191" s="69">
        <v>1</v>
      </c>
      <c r="D191" s="69">
        <v>2</v>
      </c>
      <c r="E191" s="69"/>
      <c r="F191" s="72"/>
      <c r="G191" s="70" t="s">
        <v>129</v>
      </c>
      <c r="H191" s="10">
        <v>158</v>
      </c>
      <c r="I191" s="86">
        <f>I192</f>
        <v>0</v>
      </c>
      <c r="J191" s="108">
        <f>J192</f>
        <v>0</v>
      </c>
      <c r="K191" s="87">
        <f>K192</f>
        <v>0</v>
      </c>
      <c r="L191" s="86">
        <f>L192</f>
        <v>0</v>
      </c>
      <c r="M191"/>
    </row>
    <row r="192" spans="1:13" ht="27.75" hidden="1" customHeight="1">
      <c r="A192" s="76">
        <v>3</v>
      </c>
      <c r="B192" s="77">
        <v>1</v>
      </c>
      <c r="C192" s="77">
        <v>1</v>
      </c>
      <c r="D192" s="77">
        <v>2</v>
      </c>
      <c r="E192" s="77">
        <v>1</v>
      </c>
      <c r="F192" s="79"/>
      <c r="G192" s="70" t="s">
        <v>129</v>
      </c>
      <c r="H192" s="10">
        <v>159</v>
      </c>
      <c r="I192" s="65">
        <f>SUM(I193:I195)</f>
        <v>0</v>
      </c>
      <c r="J192" s="106">
        <f>SUM(J193:J195)</f>
        <v>0</v>
      </c>
      <c r="K192" s="66">
        <f>SUM(K193:K195)</f>
        <v>0</v>
      </c>
      <c r="L192" s="65">
        <f>SUM(L193:L195)</f>
        <v>0</v>
      </c>
      <c r="M192"/>
    </row>
    <row r="193" spans="1:13" ht="27" hidden="1" customHeight="1">
      <c r="A193" s="71">
        <v>3</v>
      </c>
      <c r="B193" s="69">
        <v>1</v>
      </c>
      <c r="C193" s="69">
        <v>1</v>
      </c>
      <c r="D193" s="69">
        <v>2</v>
      </c>
      <c r="E193" s="69">
        <v>1</v>
      </c>
      <c r="F193" s="72">
        <v>1</v>
      </c>
      <c r="G193" s="70" t="s">
        <v>130</v>
      </c>
      <c r="H193" s="10">
        <v>160</v>
      </c>
      <c r="I193" s="81">
        <v>0</v>
      </c>
      <c r="J193" s="81">
        <v>0</v>
      </c>
      <c r="K193" s="81">
        <v>0</v>
      </c>
      <c r="L193" s="128">
        <v>0</v>
      </c>
      <c r="M193"/>
    </row>
    <row r="194" spans="1:13" ht="27" hidden="1" customHeight="1">
      <c r="A194" s="76">
        <v>3</v>
      </c>
      <c r="B194" s="77">
        <v>1</v>
      </c>
      <c r="C194" s="77">
        <v>1</v>
      </c>
      <c r="D194" s="77">
        <v>2</v>
      </c>
      <c r="E194" s="77">
        <v>1</v>
      </c>
      <c r="F194" s="79">
        <v>2</v>
      </c>
      <c r="G194" s="78" t="s">
        <v>131</v>
      </c>
      <c r="H194" s="10">
        <v>161</v>
      </c>
      <c r="I194" s="83">
        <v>0</v>
      </c>
      <c r="J194" s="83">
        <v>0</v>
      </c>
      <c r="K194" s="83">
        <v>0</v>
      </c>
      <c r="L194" s="83">
        <v>0</v>
      </c>
      <c r="M194"/>
    </row>
    <row r="195" spans="1:13" ht="26.25" hidden="1" customHeight="1">
      <c r="A195" s="71">
        <v>3</v>
      </c>
      <c r="B195" s="69">
        <v>1</v>
      </c>
      <c r="C195" s="69">
        <v>1</v>
      </c>
      <c r="D195" s="69">
        <v>2</v>
      </c>
      <c r="E195" s="69">
        <v>1</v>
      </c>
      <c r="F195" s="72">
        <v>3</v>
      </c>
      <c r="G195" s="70" t="s">
        <v>132</v>
      </c>
      <c r="H195" s="10">
        <v>162</v>
      </c>
      <c r="I195" s="81">
        <v>0</v>
      </c>
      <c r="J195" s="81">
        <v>0</v>
      </c>
      <c r="K195" s="81">
        <v>0</v>
      </c>
      <c r="L195" s="128">
        <v>0</v>
      </c>
      <c r="M195"/>
    </row>
    <row r="196" spans="1:13" ht="27.75" hidden="1" customHeight="1">
      <c r="A196" s="76">
        <v>3</v>
      </c>
      <c r="B196" s="77">
        <v>1</v>
      </c>
      <c r="C196" s="77">
        <v>1</v>
      </c>
      <c r="D196" s="77">
        <v>3</v>
      </c>
      <c r="E196" s="77"/>
      <c r="F196" s="79"/>
      <c r="G196" s="78" t="s">
        <v>133</v>
      </c>
      <c r="H196" s="10">
        <v>163</v>
      </c>
      <c r="I196" s="65">
        <f>I197</f>
        <v>0</v>
      </c>
      <c r="J196" s="106">
        <f>J197</f>
        <v>0</v>
      </c>
      <c r="K196" s="66">
        <f>K197</f>
        <v>0</v>
      </c>
      <c r="L196" s="65">
        <f>L197</f>
        <v>0</v>
      </c>
      <c r="M196"/>
    </row>
    <row r="197" spans="1:13" ht="23.25" hidden="1" customHeight="1">
      <c r="A197" s="76">
        <v>3</v>
      </c>
      <c r="B197" s="77">
        <v>1</v>
      </c>
      <c r="C197" s="77">
        <v>1</v>
      </c>
      <c r="D197" s="77">
        <v>3</v>
      </c>
      <c r="E197" s="77">
        <v>1</v>
      </c>
      <c r="F197" s="79"/>
      <c r="G197" s="78" t="s">
        <v>133</v>
      </c>
      <c r="H197" s="10">
        <v>164</v>
      </c>
      <c r="I197" s="65">
        <f>SUM(I198:I201)</f>
        <v>0</v>
      </c>
      <c r="J197" s="65">
        <f>SUM(J198:J201)</f>
        <v>0</v>
      </c>
      <c r="K197" s="65">
        <f>SUM(K198:K201)</f>
        <v>0</v>
      </c>
      <c r="L197" s="65">
        <f>SUM(L198:L201)</f>
        <v>0</v>
      </c>
      <c r="M197"/>
    </row>
    <row r="198" spans="1:13" ht="23.25" hidden="1" customHeight="1">
      <c r="A198" s="76">
        <v>3</v>
      </c>
      <c r="B198" s="77">
        <v>1</v>
      </c>
      <c r="C198" s="77">
        <v>1</v>
      </c>
      <c r="D198" s="77">
        <v>3</v>
      </c>
      <c r="E198" s="77">
        <v>1</v>
      </c>
      <c r="F198" s="79">
        <v>1</v>
      </c>
      <c r="G198" s="78" t="s">
        <v>134</v>
      </c>
      <c r="H198" s="10">
        <v>165</v>
      </c>
      <c r="I198" s="83">
        <v>0</v>
      </c>
      <c r="J198" s="83">
        <v>0</v>
      </c>
      <c r="K198" s="83">
        <v>0</v>
      </c>
      <c r="L198" s="128">
        <v>0</v>
      </c>
      <c r="M198"/>
    </row>
    <row r="199" spans="1:13" ht="29.25" hidden="1" customHeight="1">
      <c r="A199" s="76">
        <v>3</v>
      </c>
      <c r="B199" s="77">
        <v>1</v>
      </c>
      <c r="C199" s="77">
        <v>1</v>
      </c>
      <c r="D199" s="77">
        <v>3</v>
      </c>
      <c r="E199" s="77">
        <v>1</v>
      </c>
      <c r="F199" s="79">
        <v>2</v>
      </c>
      <c r="G199" s="78" t="s">
        <v>135</v>
      </c>
      <c r="H199" s="10">
        <v>166</v>
      </c>
      <c r="I199" s="81">
        <v>0</v>
      </c>
      <c r="J199" s="83">
        <v>0</v>
      </c>
      <c r="K199" s="83">
        <v>0</v>
      </c>
      <c r="L199" s="83">
        <v>0</v>
      </c>
      <c r="M199"/>
    </row>
    <row r="200" spans="1:13" ht="27" hidden="1" customHeight="1">
      <c r="A200" s="76">
        <v>3</v>
      </c>
      <c r="B200" s="77">
        <v>1</v>
      </c>
      <c r="C200" s="77">
        <v>1</v>
      </c>
      <c r="D200" s="77">
        <v>3</v>
      </c>
      <c r="E200" s="77">
        <v>1</v>
      </c>
      <c r="F200" s="79">
        <v>3</v>
      </c>
      <c r="G200" s="80" t="s">
        <v>136</v>
      </c>
      <c r="H200" s="10">
        <v>167</v>
      </c>
      <c r="I200" s="81">
        <v>0</v>
      </c>
      <c r="J200" s="101">
        <v>0</v>
      </c>
      <c r="K200" s="101">
        <v>0</v>
      </c>
      <c r="L200" s="101">
        <v>0</v>
      </c>
      <c r="M200"/>
    </row>
    <row r="201" spans="1:13" ht="25.5" hidden="1" customHeight="1">
      <c r="A201" s="89">
        <v>3</v>
      </c>
      <c r="B201" s="90">
        <v>1</v>
      </c>
      <c r="C201" s="90">
        <v>1</v>
      </c>
      <c r="D201" s="90">
        <v>3</v>
      </c>
      <c r="E201" s="90">
        <v>1</v>
      </c>
      <c r="F201" s="92">
        <v>4</v>
      </c>
      <c r="G201" s="17" t="s">
        <v>137</v>
      </c>
      <c r="H201" s="10">
        <v>168</v>
      </c>
      <c r="I201" s="132">
        <v>0</v>
      </c>
      <c r="J201" s="133">
        <v>0</v>
      </c>
      <c r="K201" s="83">
        <v>0</v>
      </c>
      <c r="L201" s="83">
        <v>0</v>
      </c>
      <c r="M201"/>
    </row>
    <row r="202" spans="1:13" ht="27" hidden="1" customHeight="1">
      <c r="A202" s="89">
        <v>3</v>
      </c>
      <c r="B202" s="90">
        <v>1</v>
      </c>
      <c r="C202" s="90">
        <v>1</v>
      </c>
      <c r="D202" s="90">
        <v>4</v>
      </c>
      <c r="E202" s="90"/>
      <c r="F202" s="92"/>
      <c r="G202" s="91" t="s">
        <v>138</v>
      </c>
      <c r="H202" s="10">
        <v>169</v>
      </c>
      <c r="I202" s="65">
        <f>I203</f>
        <v>0</v>
      </c>
      <c r="J202" s="109">
        <f>J203</f>
        <v>0</v>
      </c>
      <c r="K202" s="74">
        <f>K203</f>
        <v>0</v>
      </c>
      <c r="L202" s="75">
        <f>L203</f>
        <v>0</v>
      </c>
      <c r="M202"/>
    </row>
    <row r="203" spans="1:13" ht="27.75" hidden="1" customHeight="1">
      <c r="A203" s="76">
        <v>3</v>
      </c>
      <c r="B203" s="77">
        <v>1</v>
      </c>
      <c r="C203" s="77">
        <v>1</v>
      </c>
      <c r="D203" s="77">
        <v>4</v>
      </c>
      <c r="E203" s="77">
        <v>1</v>
      </c>
      <c r="F203" s="79"/>
      <c r="G203" s="91" t="s">
        <v>138</v>
      </c>
      <c r="H203" s="10">
        <v>170</v>
      </c>
      <c r="I203" s="86">
        <f>SUM(I204:I206)</f>
        <v>0</v>
      </c>
      <c r="J203" s="106">
        <f>SUM(J204:J206)</f>
        <v>0</v>
      </c>
      <c r="K203" s="66">
        <f>SUM(K204:K206)</f>
        <v>0</v>
      </c>
      <c r="L203" s="65">
        <f>SUM(L204:L206)</f>
        <v>0</v>
      </c>
      <c r="M203"/>
    </row>
    <row r="204" spans="1:13" ht="24.75" hidden="1" customHeight="1">
      <c r="A204" s="76">
        <v>3</v>
      </c>
      <c r="B204" s="77">
        <v>1</v>
      </c>
      <c r="C204" s="77">
        <v>1</v>
      </c>
      <c r="D204" s="77">
        <v>4</v>
      </c>
      <c r="E204" s="77">
        <v>1</v>
      </c>
      <c r="F204" s="79">
        <v>1</v>
      </c>
      <c r="G204" s="78" t="s">
        <v>139</v>
      </c>
      <c r="H204" s="10">
        <v>171</v>
      </c>
      <c r="I204" s="83">
        <v>0</v>
      </c>
      <c r="J204" s="83">
        <v>0</v>
      </c>
      <c r="K204" s="83">
        <v>0</v>
      </c>
      <c r="L204" s="128">
        <v>0</v>
      </c>
      <c r="M204"/>
    </row>
    <row r="205" spans="1:13" ht="25.5" hidden="1" customHeight="1">
      <c r="A205" s="71">
        <v>3</v>
      </c>
      <c r="B205" s="69">
        <v>1</v>
      </c>
      <c r="C205" s="69">
        <v>1</v>
      </c>
      <c r="D205" s="69">
        <v>4</v>
      </c>
      <c r="E205" s="69">
        <v>1</v>
      </c>
      <c r="F205" s="72">
        <v>2</v>
      </c>
      <c r="G205" s="70" t="s">
        <v>140</v>
      </c>
      <c r="H205" s="10">
        <v>172</v>
      </c>
      <c r="I205" s="81">
        <v>0</v>
      </c>
      <c r="J205" s="81">
        <v>0</v>
      </c>
      <c r="K205" s="82">
        <v>0</v>
      </c>
      <c r="L205" s="83">
        <v>0</v>
      </c>
      <c r="M205"/>
    </row>
    <row r="206" spans="1:13" ht="31.5" hidden="1" customHeight="1">
      <c r="A206" s="76">
        <v>3</v>
      </c>
      <c r="B206" s="77">
        <v>1</v>
      </c>
      <c r="C206" s="77">
        <v>1</v>
      </c>
      <c r="D206" s="77">
        <v>4</v>
      </c>
      <c r="E206" s="77">
        <v>1</v>
      </c>
      <c r="F206" s="79">
        <v>3</v>
      </c>
      <c r="G206" s="78" t="s">
        <v>141</v>
      </c>
      <c r="H206" s="10">
        <v>173</v>
      </c>
      <c r="I206" s="81">
        <v>0</v>
      </c>
      <c r="J206" s="81">
        <v>0</v>
      </c>
      <c r="K206" s="81">
        <v>0</v>
      </c>
      <c r="L206" s="83">
        <v>0</v>
      </c>
      <c r="M206"/>
    </row>
    <row r="207" spans="1:13" ht="25.5" hidden="1" customHeight="1">
      <c r="A207" s="76">
        <v>3</v>
      </c>
      <c r="B207" s="77">
        <v>1</v>
      </c>
      <c r="C207" s="77">
        <v>1</v>
      </c>
      <c r="D207" s="77">
        <v>5</v>
      </c>
      <c r="E207" s="77"/>
      <c r="F207" s="79"/>
      <c r="G207" s="78" t="s">
        <v>142</v>
      </c>
      <c r="H207" s="10">
        <v>174</v>
      </c>
      <c r="I207" s="65">
        <f t="shared" ref="I207:L208" si="18">I208</f>
        <v>0</v>
      </c>
      <c r="J207" s="106">
        <f t="shared" si="18"/>
        <v>0</v>
      </c>
      <c r="K207" s="66">
        <f t="shared" si="18"/>
        <v>0</v>
      </c>
      <c r="L207" s="65">
        <f t="shared" si="18"/>
        <v>0</v>
      </c>
      <c r="M207"/>
    </row>
    <row r="208" spans="1:13" ht="26.25" hidden="1" customHeight="1">
      <c r="A208" s="89">
        <v>3</v>
      </c>
      <c r="B208" s="90">
        <v>1</v>
      </c>
      <c r="C208" s="90">
        <v>1</v>
      </c>
      <c r="D208" s="90">
        <v>5</v>
      </c>
      <c r="E208" s="90">
        <v>1</v>
      </c>
      <c r="F208" s="92"/>
      <c r="G208" s="78" t="s">
        <v>142</v>
      </c>
      <c r="H208" s="10">
        <v>175</v>
      </c>
      <c r="I208" s="66">
        <f t="shared" si="18"/>
        <v>0</v>
      </c>
      <c r="J208" s="66">
        <f t="shared" si="18"/>
        <v>0</v>
      </c>
      <c r="K208" s="66">
        <f t="shared" si="18"/>
        <v>0</v>
      </c>
      <c r="L208" s="66">
        <f t="shared" si="18"/>
        <v>0</v>
      </c>
      <c r="M208"/>
    </row>
    <row r="209" spans="1:16" ht="27" hidden="1" customHeight="1">
      <c r="A209" s="76">
        <v>3</v>
      </c>
      <c r="B209" s="77">
        <v>1</v>
      </c>
      <c r="C209" s="77">
        <v>1</v>
      </c>
      <c r="D209" s="77">
        <v>5</v>
      </c>
      <c r="E209" s="77">
        <v>1</v>
      </c>
      <c r="F209" s="79">
        <v>1</v>
      </c>
      <c r="G209" s="78" t="s">
        <v>142</v>
      </c>
      <c r="H209" s="10">
        <v>176</v>
      </c>
      <c r="I209" s="81">
        <v>0</v>
      </c>
      <c r="J209" s="83">
        <v>0</v>
      </c>
      <c r="K209" s="83">
        <v>0</v>
      </c>
      <c r="L209" s="83">
        <v>0</v>
      </c>
      <c r="M209"/>
    </row>
    <row r="210" spans="1:16" ht="26.25" hidden="1" customHeight="1">
      <c r="A210" s="89">
        <v>3</v>
      </c>
      <c r="B210" s="90">
        <v>1</v>
      </c>
      <c r="C210" s="90">
        <v>2</v>
      </c>
      <c r="D210" s="90"/>
      <c r="E210" s="90"/>
      <c r="F210" s="92"/>
      <c r="G210" s="91" t="s">
        <v>143</v>
      </c>
      <c r="H210" s="10">
        <v>177</v>
      </c>
      <c r="I210" s="65">
        <f t="shared" ref="I210:L211" si="19">I211</f>
        <v>0</v>
      </c>
      <c r="J210" s="109">
        <f t="shared" si="19"/>
        <v>0</v>
      </c>
      <c r="K210" s="74">
        <f t="shared" si="19"/>
        <v>0</v>
      </c>
      <c r="L210" s="75">
        <f t="shared" si="19"/>
        <v>0</v>
      </c>
      <c r="M210"/>
    </row>
    <row r="211" spans="1:16" ht="25.5" hidden="1" customHeight="1">
      <c r="A211" s="76">
        <v>3</v>
      </c>
      <c r="B211" s="77">
        <v>1</v>
      </c>
      <c r="C211" s="77">
        <v>2</v>
      </c>
      <c r="D211" s="77">
        <v>1</v>
      </c>
      <c r="E211" s="77"/>
      <c r="F211" s="79"/>
      <c r="G211" s="91" t="s">
        <v>143</v>
      </c>
      <c r="H211" s="10">
        <v>178</v>
      </c>
      <c r="I211" s="86">
        <f t="shared" si="19"/>
        <v>0</v>
      </c>
      <c r="J211" s="106">
        <f t="shared" si="19"/>
        <v>0</v>
      </c>
      <c r="K211" s="66">
        <f t="shared" si="19"/>
        <v>0</v>
      </c>
      <c r="L211" s="65">
        <f t="shared" si="19"/>
        <v>0</v>
      </c>
      <c r="M211"/>
    </row>
    <row r="212" spans="1:16" ht="26.25" hidden="1" customHeight="1">
      <c r="A212" s="71">
        <v>3</v>
      </c>
      <c r="B212" s="69">
        <v>1</v>
      </c>
      <c r="C212" s="69">
        <v>2</v>
      </c>
      <c r="D212" s="69">
        <v>1</v>
      </c>
      <c r="E212" s="69">
        <v>1</v>
      </c>
      <c r="F212" s="72"/>
      <c r="G212" s="91" t="s">
        <v>143</v>
      </c>
      <c r="H212" s="10">
        <v>179</v>
      </c>
      <c r="I212" s="65">
        <f>SUM(I213:I216)</f>
        <v>0</v>
      </c>
      <c r="J212" s="108">
        <f>SUM(J213:J216)</f>
        <v>0</v>
      </c>
      <c r="K212" s="87">
        <f>SUM(K213:K216)</f>
        <v>0</v>
      </c>
      <c r="L212" s="86">
        <f>SUM(L213:L216)</f>
        <v>0</v>
      </c>
      <c r="M212"/>
    </row>
    <row r="213" spans="1:16" ht="41.25" hidden="1" customHeight="1">
      <c r="A213" s="76">
        <v>3</v>
      </c>
      <c r="B213" s="77">
        <v>1</v>
      </c>
      <c r="C213" s="77">
        <v>2</v>
      </c>
      <c r="D213" s="77">
        <v>1</v>
      </c>
      <c r="E213" s="77">
        <v>1</v>
      </c>
      <c r="F213" s="79">
        <v>2</v>
      </c>
      <c r="G213" s="78" t="s">
        <v>144</v>
      </c>
      <c r="H213" s="10">
        <v>180</v>
      </c>
      <c r="I213" s="83">
        <v>0</v>
      </c>
      <c r="J213" s="83">
        <v>0</v>
      </c>
      <c r="K213" s="83">
        <v>0</v>
      </c>
      <c r="L213" s="83">
        <v>0</v>
      </c>
      <c r="M213"/>
    </row>
    <row r="214" spans="1:16" ht="26.25" hidden="1" customHeight="1">
      <c r="A214" s="76">
        <v>3</v>
      </c>
      <c r="B214" s="77">
        <v>1</v>
      </c>
      <c r="C214" s="77">
        <v>2</v>
      </c>
      <c r="D214" s="76">
        <v>1</v>
      </c>
      <c r="E214" s="77">
        <v>1</v>
      </c>
      <c r="F214" s="79">
        <v>3</v>
      </c>
      <c r="G214" s="78" t="s">
        <v>145</v>
      </c>
      <c r="H214" s="10">
        <v>181</v>
      </c>
      <c r="I214" s="83">
        <v>0</v>
      </c>
      <c r="J214" s="83">
        <v>0</v>
      </c>
      <c r="K214" s="83">
        <v>0</v>
      </c>
      <c r="L214" s="83">
        <v>0</v>
      </c>
      <c r="M214"/>
    </row>
    <row r="215" spans="1:16" ht="27.75" hidden="1" customHeight="1">
      <c r="A215" s="76">
        <v>3</v>
      </c>
      <c r="B215" s="77">
        <v>1</v>
      </c>
      <c r="C215" s="77">
        <v>2</v>
      </c>
      <c r="D215" s="76">
        <v>1</v>
      </c>
      <c r="E215" s="77">
        <v>1</v>
      </c>
      <c r="F215" s="79">
        <v>4</v>
      </c>
      <c r="G215" s="78" t="s">
        <v>146</v>
      </c>
      <c r="H215" s="10">
        <v>182</v>
      </c>
      <c r="I215" s="83">
        <v>0</v>
      </c>
      <c r="J215" s="83">
        <v>0</v>
      </c>
      <c r="K215" s="83">
        <v>0</v>
      </c>
      <c r="L215" s="83">
        <v>0</v>
      </c>
      <c r="M215"/>
    </row>
    <row r="216" spans="1:16" ht="27" hidden="1" customHeight="1">
      <c r="A216" s="89">
        <v>3</v>
      </c>
      <c r="B216" s="98">
        <v>1</v>
      </c>
      <c r="C216" s="98">
        <v>2</v>
      </c>
      <c r="D216" s="97">
        <v>1</v>
      </c>
      <c r="E216" s="98">
        <v>1</v>
      </c>
      <c r="F216" s="99">
        <v>5</v>
      </c>
      <c r="G216" s="100" t="s">
        <v>147</v>
      </c>
      <c r="H216" s="10">
        <v>183</v>
      </c>
      <c r="I216" s="83">
        <v>0</v>
      </c>
      <c r="J216" s="83">
        <v>0</v>
      </c>
      <c r="K216" s="83">
        <v>0</v>
      </c>
      <c r="L216" s="128">
        <v>0</v>
      </c>
      <c r="M216"/>
    </row>
    <row r="217" spans="1:16" ht="29.25" hidden="1" customHeight="1">
      <c r="A217" s="76">
        <v>3</v>
      </c>
      <c r="B217" s="77">
        <v>1</v>
      </c>
      <c r="C217" s="77">
        <v>3</v>
      </c>
      <c r="D217" s="76"/>
      <c r="E217" s="77"/>
      <c r="F217" s="79"/>
      <c r="G217" s="78" t="s">
        <v>148</v>
      </c>
      <c r="H217" s="10">
        <v>184</v>
      </c>
      <c r="I217" s="65">
        <f>SUM(I218+I221)</f>
        <v>0</v>
      </c>
      <c r="J217" s="106">
        <f>SUM(J218+J221)</f>
        <v>0</v>
      </c>
      <c r="K217" s="66">
        <f>SUM(K218+K221)</f>
        <v>0</v>
      </c>
      <c r="L217" s="65">
        <f>SUM(L218+L221)</f>
        <v>0</v>
      </c>
      <c r="M217"/>
    </row>
    <row r="218" spans="1:16" ht="27.75" hidden="1" customHeight="1">
      <c r="A218" s="71">
        <v>3</v>
      </c>
      <c r="B218" s="69">
        <v>1</v>
      </c>
      <c r="C218" s="69">
        <v>3</v>
      </c>
      <c r="D218" s="71">
        <v>1</v>
      </c>
      <c r="E218" s="76"/>
      <c r="F218" s="72"/>
      <c r="G218" s="70" t="s">
        <v>149</v>
      </c>
      <c r="H218" s="10">
        <v>185</v>
      </c>
      <c r="I218" s="86">
        <f t="shared" ref="I218:L219" si="20">I219</f>
        <v>0</v>
      </c>
      <c r="J218" s="108">
        <f t="shared" si="20"/>
        <v>0</v>
      </c>
      <c r="K218" s="87">
        <f t="shared" si="20"/>
        <v>0</v>
      </c>
      <c r="L218" s="86">
        <f t="shared" si="20"/>
        <v>0</v>
      </c>
      <c r="M218"/>
    </row>
    <row r="219" spans="1:16" ht="30.75" hidden="1" customHeight="1">
      <c r="A219" s="76">
        <v>3</v>
      </c>
      <c r="B219" s="77">
        <v>1</v>
      </c>
      <c r="C219" s="77">
        <v>3</v>
      </c>
      <c r="D219" s="76">
        <v>1</v>
      </c>
      <c r="E219" s="76">
        <v>1</v>
      </c>
      <c r="F219" s="79"/>
      <c r="G219" s="70" t="s">
        <v>149</v>
      </c>
      <c r="H219" s="10">
        <v>186</v>
      </c>
      <c r="I219" s="65">
        <f t="shared" si="20"/>
        <v>0</v>
      </c>
      <c r="J219" s="106">
        <f t="shared" si="20"/>
        <v>0</v>
      </c>
      <c r="K219" s="66">
        <f t="shared" si="20"/>
        <v>0</v>
      </c>
      <c r="L219" s="65">
        <f t="shared" si="20"/>
        <v>0</v>
      </c>
      <c r="M219"/>
    </row>
    <row r="220" spans="1:16" ht="27.75" hidden="1" customHeight="1">
      <c r="A220" s="76">
        <v>3</v>
      </c>
      <c r="B220" s="78">
        <v>1</v>
      </c>
      <c r="C220" s="76">
        <v>3</v>
      </c>
      <c r="D220" s="77">
        <v>1</v>
      </c>
      <c r="E220" s="77">
        <v>1</v>
      </c>
      <c r="F220" s="79">
        <v>1</v>
      </c>
      <c r="G220" s="70" t="s">
        <v>149</v>
      </c>
      <c r="H220" s="10">
        <v>187</v>
      </c>
      <c r="I220" s="128">
        <v>0</v>
      </c>
      <c r="J220" s="128">
        <v>0</v>
      </c>
      <c r="K220" s="128">
        <v>0</v>
      </c>
      <c r="L220" s="128">
        <v>0</v>
      </c>
      <c r="M220"/>
    </row>
    <row r="221" spans="1:16" ht="30.75" hidden="1" customHeight="1">
      <c r="A221" s="76">
        <v>3</v>
      </c>
      <c r="B221" s="78">
        <v>1</v>
      </c>
      <c r="C221" s="76">
        <v>3</v>
      </c>
      <c r="D221" s="77">
        <v>2</v>
      </c>
      <c r="E221" s="77"/>
      <c r="F221" s="79"/>
      <c r="G221" s="78" t="s">
        <v>150</v>
      </c>
      <c r="H221" s="10">
        <v>188</v>
      </c>
      <c r="I221" s="65">
        <f>I222</f>
        <v>0</v>
      </c>
      <c r="J221" s="106">
        <f>J222</f>
        <v>0</v>
      </c>
      <c r="K221" s="66">
        <f>K222</f>
        <v>0</v>
      </c>
      <c r="L221" s="65">
        <f>L222</f>
        <v>0</v>
      </c>
      <c r="M221"/>
    </row>
    <row r="222" spans="1:16" ht="27" hidden="1" customHeight="1">
      <c r="A222" s="71">
        <v>3</v>
      </c>
      <c r="B222" s="70">
        <v>1</v>
      </c>
      <c r="C222" s="71">
        <v>3</v>
      </c>
      <c r="D222" s="69">
        <v>2</v>
      </c>
      <c r="E222" s="69">
        <v>1</v>
      </c>
      <c r="F222" s="72"/>
      <c r="G222" s="78" t="s">
        <v>150</v>
      </c>
      <c r="H222" s="10">
        <v>189</v>
      </c>
      <c r="I222" s="65">
        <f t="shared" ref="I222:P222" si="21">SUM(I223:I228)</f>
        <v>0</v>
      </c>
      <c r="J222" s="65">
        <f t="shared" si="21"/>
        <v>0</v>
      </c>
      <c r="K222" s="65">
        <f t="shared" si="21"/>
        <v>0</v>
      </c>
      <c r="L222" s="65">
        <f t="shared" si="21"/>
        <v>0</v>
      </c>
      <c r="M222" s="134">
        <f t="shared" si="21"/>
        <v>0</v>
      </c>
      <c r="N222" s="134">
        <f t="shared" si="21"/>
        <v>0</v>
      </c>
      <c r="O222" s="134">
        <f t="shared" si="21"/>
        <v>0</v>
      </c>
      <c r="P222" s="134">
        <f t="shared" si="21"/>
        <v>0</v>
      </c>
    </row>
    <row r="223" spans="1:16" ht="24.75" hidden="1" customHeight="1">
      <c r="A223" s="76">
        <v>3</v>
      </c>
      <c r="B223" s="78">
        <v>1</v>
      </c>
      <c r="C223" s="76">
        <v>3</v>
      </c>
      <c r="D223" s="77">
        <v>2</v>
      </c>
      <c r="E223" s="77">
        <v>1</v>
      </c>
      <c r="F223" s="79">
        <v>1</v>
      </c>
      <c r="G223" s="78" t="s">
        <v>151</v>
      </c>
      <c r="H223" s="10">
        <v>190</v>
      </c>
      <c r="I223" s="83">
        <v>0</v>
      </c>
      <c r="J223" s="83">
        <v>0</v>
      </c>
      <c r="K223" s="83">
        <v>0</v>
      </c>
      <c r="L223" s="128">
        <v>0</v>
      </c>
      <c r="M223"/>
    </row>
    <row r="224" spans="1:16" ht="26.25" hidden="1" customHeight="1">
      <c r="A224" s="76">
        <v>3</v>
      </c>
      <c r="B224" s="78">
        <v>1</v>
      </c>
      <c r="C224" s="76">
        <v>3</v>
      </c>
      <c r="D224" s="77">
        <v>2</v>
      </c>
      <c r="E224" s="77">
        <v>1</v>
      </c>
      <c r="F224" s="79">
        <v>2</v>
      </c>
      <c r="G224" s="78" t="s">
        <v>152</v>
      </c>
      <c r="H224" s="10">
        <v>191</v>
      </c>
      <c r="I224" s="83">
        <v>0</v>
      </c>
      <c r="J224" s="83">
        <v>0</v>
      </c>
      <c r="K224" s="83">
        <v>0</v>
      </c>
      <c r="L224" s="83">
        <v>0</v>
      </c>
      <c r="M224"/>
    </row>
    <row r="225" spans="1:13" ht="26.25" hidden="1" customHeight="1">
      <c r="A225" s="76">
        <v>3</v>
      </c>
      <c r="B225" s="78">
        <v>1</v>
      </c>
      <c r="C225" s="76">
        <v>3</v>
      </c>
      <c r="D225" s="77">
        <v>2</v>
      </c>
      <c r="E225" s="77">
        <v>1</v>
      </c>
      <c r="F225" s="79">
        <v>3</v>
      </c>
      <c r="G225" s="78" t="s">
        <v>153</v>
      </c>
      <c r="H225" s="10">
        <v>192</v>
      </c>
      <c r="I225" s="83">
        <v>0</v>
      </c>
      <c r="J225" s="83">
        <v>0</v>
      </c>
      <c r="K225" s="83">
        <v>0</v>
      </c>
      <c r="L225" s="83">
        <v>0</v>
      </c>
      <c r="M225"/>
    </row>
    <row r="226" spans="1:13" ht="27.75" hidden="1" customHeight="1">
      <c r="A226" s="76">
        <v>3</v>
      </c>
      <c r="B226" s="78">
        <v>1</v>
      </c>
      <c r="C226" s="76">
        <v>3</v>
      </c>
      <c r="D226" s="77">
        <v>2</v>
      </c>
      <c r="E226" s="77">
        <v>1</v>
      </c>
      <c r="F226" s="79">
        <v>4</v>
      </c>
      <c r="G226" s="78" t="s">
        <v>154</v>
      </c>
      <c r="H226" s="10">
        <v>193</v>
      </c>
      <c r="I226" s="83">
        <v>0</v>
      </c>
      <c r="J226" s="83">
        <v>0</v>
      </c>
      <c r="K226" s="83">
        <v>0</v>
      </c>
      <c r="L226" s="128">
        <v>0</v>
      </c>
      <c r="M226"/>
    </row>
    <row r="227" spans="1:13" ht="29.25" hidden="1" customHeight="1">
      <c r="A227" s="76">
        <v>3</v>
      </c>
      <c r="B227" s="78">
        <v>1</v>
      </c>
      <c r="C227" s="76">
        <v>3</v>
      </c>
      <c r="D227" s="77">
        <v>2</v>
      </c>
      <c r="E227" s="77">
        <v>1</v>
      </c>
      <c r="F227" s="79">
        <v>5</v>
      </c>
      <c r="G227" s="70" t="s">
        <v>155</v>
      </c>
      <c r="H227" s="10">
        <v>194</v>
      </c>
      <c r="I227" s="83">
        <v>0</v>
      </c>
      <c r="J227" s="83">
        <v>0</v>
      </c>
      <c r="K227" s="83">
        <v>0</v>
      </c>
      <c r="L227" s="83">
        <v>0</v>
      </c>
      <c r="M227"/>
    </row>
    <row r="228" spans="1:13" ht="25.5" hidden="1" customHeight="1">
      <c r="A228" s="76">
        <v>3</v>
      </c>
      <c r="B228" s="78">
        <v>1</v>
      </c>
      <c r="C228" s="76">
        <v>3</v>
      </c>
      <c r="D228" s="77">
        <v>2</v>
      </c>
      <c r="E228" s="77">
        <v>1</v>
      </c>
      <c r="F228" s="79">
        <v>6</v>
      </c>
      <c r="G228" s="70" t="s">
        <v>150</v>
      </c>
      <c r="H228" s="10">
        <v>195</v>
      </c>
      <c r="I228" s="83">
        <v>0</v>
      </c>
      <c r="J228" s="83">
        <v>0</v>
      </c>
      <c r="K228" s="83">
        <v>0</v>
      </c>
      <c r="L228" s="128">
        <v>0</v>
      </c>
      <c r="M228"/>
    </row>
    <row r="229" spans="1:13" ht="27" hidden="1" customHeight="1">
      <c r="A229" s="71">
        <v>3</v>
      </c>
      <c r="B229" s="69">
        <v>1</v>
      </c>
      <c r="C229" s="69">
        <v>4</v>
      </c>
      <c r="D229" s="69"/>
      <c r="E229" s="69"/>
      <c r="F229" s="72"/>
      <c r="G229" s="70" t="s">
        <v>156</v>
      </c>
      <c r="H229" s="10">
        <v>196</v>
      </c>
      <c r="I229" s="86">
        <f t="shared" ref="I229:L231" si="22">I230</f>
        <v>0</v>
      </c>
      <c r="J229" s="108">
        <f t="shared" si="22"/>
        <v>0</v>
      </c>
      <c r="K229" s="87">
        <f t="shared" si="22"/>
        <v>0</v>
      </c>
      <c r="L229" s="87">
        <f t="shared" si="22"/>
        <v>0</v>
      </c>
      <c r="M229"/>
    </row>
    <row r="230" spans="1:13" ht="27" hidden="1" customHeight="1">
      <c r="A230" s="89">
        <v>3</v>
      </c>
      <c r="B230" s="98">
        <v>1</v>
      </c>
      <c r="C230" s="98">
        <v>4</v>
      </c>
      <c r="D230" s="98">
        <v>1</v>
      </c>
      <c r="E230" s="98"/>
      <c r="F230" s="99"/>
      <c r="G230" s="70" t="s">
        <v>156</v>
      </c>
      <c r="H230" s="10">
        <v>197</v>
      </c>
      <c r="I230" s="93">
        <f t="shared" si="22"/>
        <v>0</v>
      </c>
      <c r="J230" s="120">
        <f t="shared" si="22"/>
        <v>0</v>
      </c>
      <c r="K230" s="94">
        <f t="shared" si="22"/>
        <v>0</v>
      </c>
      <c r="L230" s="94">
        <f t="shared" si="22"/>
        <v>0</v>
      </c>
      <c r="M230"/>
    </row>
    <row r="231" spans="1:13" ht="27.75" hidden="1" customHeight="1">
      <c r="A231" s="76">
        <v>3</v>
      </c>
      <c r="B231" s="77">
        <v>1</v>
      </c>
      <c r="C231" s="77">
        <v>4</v>
      </c>
      <c r="D231" s="77">
        <v>1</v>
      </c>
      <c r="E231" s="77">
        <v>1</v>
      </c>
      <c r="F231" s="79"/>
      <c r="G231" s="70" t="s">
        <v>157</v>
      </c>
      <c r="H231" s="10">
        <v>198</v>
      </c>
      <c r="I231" s="65">
        <f t="shared" si="22"/>
        <v>0</v>
      </c>
      <c r="J231" s="106">
        <f t="shared" si="22"/>
        <v>0</v>
      </c>
      <c r="K231" s="66">
        <f t="shared" si="22"/>
        <v>0</v>
      </c>
      <c r="L231" s="66">
        <f t="shared" si="22"/>
        <v>0</v>
      </c>
      <c r="M231"/>
    </row>
    <row r="232" spans="1:13" ht="27" hidden="1" customHeight="1">
      <c r="A232" s="80">
        <v>3</v>
      </c>
      <c r="B232" s="76">
        <v>1</v>
      </c>
      <c r="C232" s="77">
        <v>4</v>
      </c>
      <c r="D232" s="77">
        <v>1</v>
      </c>
      <c r="E232" s="77">
        <v>1</v>
      </c>
      <c r="F232" s="79">
        <v>1</v>
      </c>
      <c r="G232" s="70" t="s">
        <v>157</v>
      </c>
      <c r="H232" s="10">
        <v>199</v>
      </c>
      <c r="I232" s="83">
        <v>0</v>
      </c>
      <c r="J232" s="83">
        <v>0</v>
      </c>
      <c r="K232" s="83">
        <v>0</v>
      </c>
      <c r="L232" s="83">
        <v>0</v>
      </c>
      <c r="M232"/>
    </row>
    <row r="233" spans="1:13" ht="26.25" hidden="1" customHeight="1">
      <c r="A233" s="80">
        <v>3</v>
      </c>
      <c r="B233" s="77">
        <v>1</v>
      </c>
      <c r="C233" s="77">
        <v>5</v>
      </c>
      <c r="D233" s="77"/>
      <c r="E233" s="77"/>
      <c r="F233" s="79"/>
      <c r="G233" s="78" t="s">
        <v>158</v>
      </c>
      <c r="H233" s="10">
        <v>200</v>
      </c>
      <c r="I233" s="65">
        <f t="shared" ref="I233:L234" si="23">I234</f>
        <v>0</v>
      </c>
      <c r="J233" s="65">
        <f t="shared" si="23"/>
        <v>0</v>
      </c>
      <c r="K233" s="65">
        <f t="shared" si="23"/>
        <v>0</v>
      </c>
      <c r="L233" s="65">
        <f t="shared" si="23"/>
        <v>0</v>
      </c>
      <c r="M233"/>
    </row>
    <row r="234" spans="1:13" ht="30" hidden="1" customHeight="1">
      <c r="A234" s="80">
        <v>3</v>
      </c>
      <c r="B234" s="77">
        <v>1</v>
      </c>
      <c r="C234" s="77">
        <v>5</v>
      </c>
      <c r="D234" s="77">
        <v>1</v>
      </c>
      <c r="E234" s="77"/>
      <c r="F234" s="79"/>
      <c r="G234" s="78" t="s">
        <v>158</v>
      </c>
      <c r="H234" s="10">
        <v>201</v>
      </c>
      <c r="I234" s="65">
        <f t="shared" si="23"/>
        <v>0</v>
      </c>
      <c r="J234" s="65">
        <f t="shared" si="23"/>
        <v>0</v>
      </c>
      <c r="K234" s="65">
        <f t="shared" si="23"/>
        <v>0</v>
      </c>
      <c r="L234" s="65">
        <f t="shared" si="23"/>
        <v>0</v>
      </c>
      <c r="M234"/>
    </row>
    <row r="235" spans="1:13" ht="27" hidden="1" customHeight="1">
      <c r="A235" s="80">
        <v>3</v>
      </c>
      <c r="B235" s="77">
        <v>1</v>
      </c>
      <c r="C235" s="77">
        <v>5</v>
      </c>
      <c r="D235" s="77">
        <v>1</v>
      </c>
      <c r="E235" s="77">
        <v>1</v>
      </c>
      <c r="F235" s="79"/>
      <c r="G235" s="78" t="s">
        <v>158</v>
      </c>
      <c r="H235" s="10">
        <v>202</v>
      </c>
      <c r="I235" s="65">
        <f>SUM(I236:I238)</f>
        <v>0</v>
      </c>
      <c r="J235" s="65">
        <f>SUM(J236:J238)</f>
        <v>0</v>
      </c>
      <c r="K235" s="65">
        <f>SUM(K236:K238)</f>
        <v>0</v>
      </c>
      <c r="L235" s="65">
        <f>SUM(L236:L238)</f>
        <v>0</v>
      </c>
      <c r="M235"/>
    </row>
    <row r="236" spans="1:13" ht="31.5" hidden="1" customHeight="1">
      <c r="A236" s="80">
        <v>3</v>
      </c>
      <c r="B236" s="77">
        <v>1</v>
      </c>
      <c r="C236" s="77">
        <v>5</v>
      </c>
      <c r="D236" s="77">
        <v>1</v>
      </c>
      <c r="E236" s="77">
        <v>1</v>
      </c>
      <c r="F236" s="79">
        <v>1</v>
      </c>
      <c r="G236" s="135" t="s">
        <v>159</v>
      </c>
      <c r="H236" s="10">
        <v>203</v>
      </c>
      <c r="I236" s="83">
        <v>0</v>
      </c>
      <c r="J236" s="83">
        <v>0</v>
      </c>
      <c r="K236" s="83">
        <v>0</v>
      </c>
      <c r="L236" s="83">
        <v>0</v>
      </c>
      <c r="M236"/>
    </row>
    <row r="237" spans="1:13" ht="25.5" hidden="1" customHeight="1">
      <c r="A237" s="80">
        <v>3</v>
      </c>
      <c r="B237" s="77">
        <v>1</v>
      </c>
      <c r="C237" s="77">
        <v>5</v>
      </c>
      <c r="D237" s="77">
        <v>1</v>
      </c>
      <c r="E237" s="77">
        <v>1</v>
      </c>
      <c r="F237" s="79">
        <v>2</v>
      </c>
      <c r="G237" s="135" t="s">
        <v>160</v>
      </c>
      <c r="H237" s="10">
        <v>204</v>
      </c>
      <c r="I237" s="83">
        <v>0</v>
      </c>
      <c r="J237" s="83">
        <v>0</v>
      </c>
      <c r="K237" s="83">
        <v>0</v>
      </c>
      <c r="L237" s="83">
        <v>0</v>
      </c>
      <c r="M237"/>
    </row>
    <row r="238" spans="1:13" ht="28.5" hidden="1" customHeight="1">
      <c r="A238" s="80">
        <v>3</v>
      </c>
      <c r="B238" s="77">
        <v>1</v>
      </c>
      <c r="C238" s="77">
        <v>5</v>
      </c>
      <c r="D238" s="77">
        <v>1</v>
      </c>
      <c r="E238" s="77">
        <v>1</v>
      </c>
      <c r="F238" s="79">
        <v>3</v>
      </c>
      <c r="G238" s="135" t="s">
        <v>161</v>
      </c>
      <c r="H238" s="10">
        <v>205</v>
      </c>
      <c r="I238" s="83">
        <v>0</v>
      </c>
      <c r="J238" s="83">
        <v>0</v>
      </c>
      <c r="K238" s="83">
        <v>0</v>
      </c>
      <c r="L238" s="83">
        <v>0</v>
      </c>
      <c r="M238"/>
    </row>
    <row r="239" spans="1:13" ht="41.25" hidden="1" customHeight="1">
      <c r="A239" s="61">
        <v>3</v>
      </c>
      <c r="B239" s="62">
        <v>2</v>
      </c>
      <c r="C239" s="62"/>
      <c r="D239" s="62"/>
      <c r="E239" s="62"/>
      <c r="F239" s="64"/>
      <c r="G239" s="63" t="s">
        <v>162</v>
      </c>
      <c r="H239" s="10">
        <v>206</v>
      </c>
      <c r="I239" s="65">
        <f>SUM(I240+I272)</f>
        <v>0</v>
      </c>
      <c r="J239" s="106">
        <f>SUM(J240+J272)</f>
        <v>0</v>
      </c>
      <c r="K239" s="66">
        <f>SUM(K240+K272)</f>
        <v>0</v>
      </c>
      <c r="L239" s="66">
        <f>SUM(L240+L272)</f>
        <v>0</v>
      </c>
      <c r="M239"/>
    </row>
    <row r="240" spans="1:13" ht="26.25" hidden="1" customHeight="1">
      <c r="A240" s="89">
        <v>3</v>
      </c>
      <c r="B240" s="97">
        <v>2</v>
      </c>
      <c r="C240" s="98">
        <v>1</v>
      </c>
      <c r="D240" s="98"/>
      <c r="E240" s="98"/>
      <c r="F240" s="99"/>
      <c r="G240" s="100" t="s">
        <v>163</v>
      </c>
      <c r="H240" s="10">
        <v>207</v>
      </c>
      <c r="I240" s="93">
        <f>SUM(I241+I250+I254+I258+I262+I265+I268)</f>
        <v>0</v>
      </c>
      <c r="J240" s="120">
        <f>SUM(J241+J250+J254+J258+J262+J265+J268)</f>
        <v>0</v>
      </c>
      <c r="K240" s="94">
        <f>SUM(K241+K250+K254+K258+K262+K265+K268)</f>
        <v>0</v>
      </c>
      <c r="L240" s="94">
        <f>SUM(L241+L250+L254+L258+L262+L265+L268)</f>
        <v>0</v>
      </c>
      <c r="M240"/>
    </row>
    <row r="241" spans="1:13" ht="30" hidden="1" customHeight="1">
      <c r="A241" s="76">
        <v>3</v>
      </c>
      <c r="B241" s="77">
        <v>2</v>
      </c>
      <c r="C241" s="77">
        <v>1</v>
      </c>
      <c r="D241" s="77">
        <v>1</v>
      </c>
      <c r="E241" s="77"/>
      <c r="F241" s="79"/>
      <c r="G241" s="78" t="s">
        <v>164</v>
      </c>
      <c r="H241" s="10">
        <v>208</v>
      </c>
      <c r="I241" s="93">
        <f>I242</f>
        <v>0</v>
      </c>
      <c r="J241" s="93">
        <f>J242</f>
        <v>0</v>
      </c>
      <c r="K241" s="93">
        <f>K242</f>
        <v>0</v>
      </c>
      <c r="L241" s="93">
        <f>L242</f>
        <v>0</v>
      </c>
      <c r="M241"/>
    </row>
    <row r="242" spans="1:13" ht="27" hidden="1" customHeight="1">
      <c r="A242" s="76">
        <v>3</v>
      </c>
      <c r="B242" s="76">
        <v>2</v>
      </c>
      <c r="C242" s="77">
        <v>1</v>
      </c>
      <c r="D242" s="77">
        <v>1</v>
      </c>
      <c r="E242" s="77">
        <v>1</v>
      </c>
      <c r="F242" s="79"/>
      <c r="G242" s="78" t="s">
        <v>165</v>
      </c>
      <c r="H242" s="10">
        <v>209</v>
      </c>
      <c r="I242" s="65">
        <f>SUM(I243:I243)</f>
        <v>0</v>
      </c>
      <c r="J242" s="106">
        <f>SUM(J243:J243)</f>
        <v>0</v>
      </c>
      <c r="K242" s="66">
        <f>SUM(K243:K243)</f>
        <v>0</v>
      </c>
      <c r="L242" s="66">
        <f>SUM(L243:L243)</f>
        <v>0</v>
      </c>
      <c r="M242"/>
    </row>
    <row r="243" spans="1:13" ht="25.5" hidden="1" customHeight="1">
      <c r="A243" s="89">
        <v>3</v>
      </c>
      <c r="B243" s="89">
        <v>2</v>
      </c>
      <c r="C243" s="98">
        <v>1</v>
      </c>
      <c r="D243" s="98">
        <v>1</v>
      </c>
      <c r="E243" s="98">
        <v>1</v>
      </c>
      <c r="F243" s="99">
        <v>1</v>
      </c>
      <c r="G243" s="100" t="s">
        <v>165</v>
      </c>
      <c r="H243" s="10">
        <v>210</v>
      </c>
      <c r="I243" s="83">
        <v>0</v>
      </c>
      <c r="J243" s="83">
        <v>0</v>
      </c>
      <c r="K243" s="83">
        <v>0</v>
      </c>
      <c r="L243" s="83">
        <v>0</v>
      </c>
      <c r="M243"/>
    </row>
    <row r="244" spans="1:13" ht="25.5" hidden="1" customHeight="1">
      <c r="A244" s="89">
        <v>3</v>
      </c>
      <c r="B244" s="98">
        <v>2</v>
      </c>
      <c r="C244" s="98">
        <v>1</v>
      </c>
      <c r="D244" s="98">
        <v>1</v>
      </c>
      <c r="E244" s="98">
        <v>2</v>
      </c>
      <c r="F244" s="99"/>
      <c r="G244" s="100" t="s">
        <v>166</v>
      </c>
      <c r="H244" s="10">
        <v>211</v>
      </c>
      <c r="I244" s="65">
        <f>SUM(I245:I246)</f>
        <v>0</v>
      </c>
      <c r="J244" s="65">
        <f>SUM(J245:J246)</f>
        <v>0</v>
      </c>
      <c r="K244" s="65">
        <f>SUM(K245:K246)</f>
        <v>0</v>
      </c>
      <c r="L244" s="65">
        <f>SUM(L245:L246)</f>
        <v>0</v>
      </c>
      <c r="M244"/>
    </row>
    <row r="245" spans="1:13" ht="24.75" hidden="1" customHeight="1">
      <c r="A245" s="89">
        <v>3</v>
      </c>
      <c r="B245" s="98">
        <v>2</v>
      </c>
      <c r="C245" s="98">
        <v>1</v>
      </c>
      <c r="D245" s="98">
        <v>1</v>
      </c>
      <c r="E245" s="98">
        <v>2</v>
      </c>
      <c r="F245" s="99">
        <v>1</v>
      </c>
      <c r="G245" s="100" t="s">
        <v>167</v>
      </c>
      <c r="H245" s="10">
        <v>212</v>
      </c>
      <c r="I245" s="83">
        <v>0</v>
      </c>
      <c r="J245" s="83">
        <v>0</v>
      </c>
      <c r="K245" s="83">
        <v>0</v>
      </c>
      <c r="L245" s="83">
        <v>0</v>
      </c>
      <c r="M245"/>
    </row>
    <row r="246" spans="1:13" ht="25.5" hidden="1" customHeight="1">
      <c r="A246" s="89">
        <v>3</v>
      </c>
      <c r="B246" s="98">
        <v>2</v>
      </c>
      <c r="C246" s="98">
        <v>1</v>
      </c>
      <c r="D246" s="98">
        <v>1</v>
      </c>
      <c r="E246" s="98">
        <v>2</v>
      </c>
      <c r="F246" s="99">
        <v>2</v>
      </c>
      <c r="G246" s="100" t="s">
        <v>168</v>
      </c>
      <c r="H246" s="10">
        <v>213</v>
      </c>
      <c r="I246" s="83">
        <v>0</v>
      </c>
      <c r="J246" s="83">
        <v>0</v>
      </c>
      <c r="K246" s="83">
        <v>0</v>
      </c>
      <c r="L246" s="83">
        <v>0</v>
      </c>
      <c r="M246"/>
    </row>
    <row r="247" spans="1:13" ht="25.5" hidden="1" customHeight="1">
      <c r="A247" s="89">
        <v>3</v>
      </c>
      <c r="B247" s="98">
        <v>2</v>
      </c>
      <c r="C247" s="98">
        <v>1</v>
      </c>
      <c r="D247" s="98">
        <v>1</v>
      </c>
      <c r="E247" s="98">
        <v>3</v>
      </c>
      <c r="F247" s="136"/>
      <c r="G247" s="100" t="s">
        <v>169</v>
      </c>
      <c r="H247" s="10">
        <v>214</v>
      </c>
      <c r="I247" s="65">
        <f>SUM(I248:I249)</f>
        <v>0</v>
      </c>
      <c r="J247" s="65">
        <f>SUM(J248:J249)</f>
        <v>0</v>
      </c>
      <c r="K247" s="65">
        <f>SUM(K248:K249)</f>
        <v>0</v>
      </c>
      <c r="L247" s="65">
        <f>SUM(L248:L249)</f>
        <v>0</v>
      </c>
      <c r="M247"/>
    </row>
    <row r="248" spans="1:13" ht="29.25" hidden="1" customHeight="1">
      <c r="A248" s="89">
        <v>3</v>
      </c>
      <c r="B248" s="98">
        <v>2</v>
      </c>
      <c r="C248" s="98">
        <v>1</v>
      </c>
      <c r="D248" s="98">
        <v>1</v>
      </c>
      <c r="E248" s="98">
        <v>3</v>
      </c>
      <c r="F248" s="99">
        <v>1</v>
      </c>
      <c r="G248" s="100" t="s">
        <v>170</v>
      </c>
      <c r="H248" s="10">
        <v>215</v>
      </c>
      <c r="I248" s="83">
        <v>0</v>
      </c>
      <c r="J248" s="83">
        <v>0</v>
      </c>
      <c r="K248" s="83">
        <v>0</v>
      </c>
      <c r="L248" s="83">
        <v>0</v>
      </c>
      <c r="M248"/>
    </row>
    <row r="249" spans="1:13" ht="25.5" hidden="1" customHeight="1">
      <c r="A249" s="89">
        <v>3</v>
      </c>
      <c r="B249" s="98">
        <v>2</v>
      </c>
      <c r="C249" s="98">
        <v>1</v>
      </c>
      <c r="D249" s="98">
        <v>1</v>
      </c>
      <c r="E249" s="98">
        <v>3</v>
      </c>
      <c r="F249" s="99">
        <v>2</v>
      </c>
      <c r="G249" s="100" t="s">
        <v>171</v>
      </c>
      <c r="H249" s="10">
        <v>216</v>
      </c>
      <c r="I249" s="83">
        <v>0</v>
      </c>
      <c r="J249" s="83">
        <v>0</v>
      </c>
      <c r="K249" s="83">
        <v>0</v>
      </c>
      <c r="L249" s="83">
        <v>0</v>
      </c>
      <c r="M249"/>
    </row>
    <row r="250" spans="1:13" ht="27" hidden="1" customHeight="1">
      <c r="A250" s="76">
        <v>3</v>
      </c>
      <c r="B250" s="77">
        <v>2</v>
      </c>
      <c r="C250" s="77">
        <v>1</v>
      </c>
      <c r="D250" s="77">
        <v>2</v>
      </c>
      <c r="E250" s="77"/>
      <c r="F250" s="79"/>
      <c r="G250" s="78" t="s">
        <v>172</v>
      </c>
      <c r="H250" s="10">
        <v>217</v>
      </c>
      <c r="I250" s="65">
        <f>I251</f>
        <v>0</v>
      </c>
      <c r="J250" s="65">
        <f>J251</f>
        <v>0</v>
      </c>
      <c r="K250" s="65">
        <f>K251</f>
        <v>0</v>
      </c>
      <c r="L250" s="65">
        <f>L251</f>
        <v>0</v>
      </c>
      <c r="M250"/>
    </row>
    <row r="251" spans="1:13" ht="27.75" hidden="1" customHeight="1">
      <c r="A251" s="76">
        <v>3</v>
      </c>
      <c r="B251" s="77">
        <v>2</v>
      </c>
      <c r="C251" s="77">
        <v>1</v>
      </c>
      <c r="D251" s="77">
        <v>2</v>
      </c>
      <c r="E251" s="77">
        <v>1</v>
      </c>
      <c r="F251" s="79"/>
      <c r="G251" s="78" t="s">
        <v>172</v>
      </c>
      <c r="H251" s="10">
        <v>218</v>
      </c>
      <c r="I251" s="65">
        <f>SUM(I252:I253)</f>
        <v>0</v>
      </c>
      <c r="J251" s="106">
        <f>SUM(J252:J253)</f>
        <v>0</v>
      </c>
      <c r="K251" s="66">
        <f>SUM(K252:K253)</f>
        <v>0</v>
      </c>
      <c r="L251" s="66">
        <f>SUM(L252:L253)</f>
        <v>0</v>
      </c>
      <c r="M251"/>
    </row>
    <row r="252" spans="1:13" ht="27" hidden="1" customHeight="1">
      <c r="A252" s="89">
        <v>3</v>
      </c>
      <c r="B252" s="97">
        <v>2</v>
      </c>
      <c r="C252" s="98">
        <v>1</v>
      </c>
      <c r="D252" s="98">
        <v>2</v>
      </c>
      <c r="E252" s="98">
        <v>1</v>
      </c>
      <c r="F252" s="99">
        <v>1</v>
      </c>
      <c r="G252" s="100" t="s">
        <v>173</v>
      </c>
      <c r="H252" s="10">
        <v>219</v>
      </c>
      <c r="I252" s="83">
        <v>0</v>
      </c>
      <c r="J252" s="83">
        <v>0</v>
      </c>
      <c r="K252" s="83">
        <v>0</v>
      </c>
      <c r="L252" s="83">
        <v>0</v>
      </c>
      <c r="M252"/>
    </row>
    <row r="253" spans="1:13" ht="25.5" hidden="1" customHeight="1">
      <c r="A253" s="76">
        <v>3</v>
      </c>
      <c r="B253" s="77">
        <v>2</v>
      </c>
      <c r="C253" s="77">
        <v>1</v>
      </c>
      <c r="D253" s="77">
        <v>2</v>
      </c>
      <c r="E253" s="77">
        <v>1</v>
      </c>
      <c r="F253" s="79">
        <v>2</v>
      </c>
      <c r="G253" s="78" t="s">
        <v>174</v>
      </c>
      <c r="H253" s="10">
        <v>220</v>
      </c>
      <c r="I253" s="83">
        <v>0</v>
      </c>
      <c r="J253" s="83">
        <v>0</v>
      </c>
      <c r="K253" s="83">
        <v>0</v>
      </c>
      <c r="L253" s="83">
        <v>0</v>
      </c>
      <c r="M253"/>
    </row>
    <row r="254" spans="1:13" ht="26.25" hidden="1" customHeight="1">
      <c r="A254" s="71">
        <v>3</v>
      </c>
      <c r="B254" s="69">
        <v>2</v>
      </c>
      <c r="C254" s="69">
        <v>1</v>
      </c>
      <c r="D254" s="69">
        <v>3</v>
      </c>
      <c r="E254" s="69"/>
      <c r="F254" s="72"/>
      <c r="G254" s="70" t="s">
        <v>175</v>
      </c>
      <c r="H254" s="10">
        <v>221</v>
      </c>
      <c r="I254" s="86">
        <f>I255</f>
        <v>0</v>
      </c>
      <c r="J254" s="108">
        <f>J255</f>
        <v>0</v>
      </c>
      <c r="K254" s="87">
        <f>K255</f>
        <v>0</v>
      </c>
      <c r="L254" s="87">
        <f>L255</f>
        <v>0</v>
      </c>
      <c r="M254"/>
    </row>
    <row r="255" spans="1:13" ht="29.25" hidden="1" customHeight="1">
      <c r="A255" s="76">
        <v>3</v>
      </c>
      <c r="B255" s="77">
        <v>2</v>
      </c>
      <c r="C255" s="77">
        <v>1</v>
      </c>
      <c r="D255" s="77">
        <v>3</v>
      </c>
      <c r="E255" s="77">
        <v>1</v>
      </c>
      <c r="F255" s="79"/>
      <c r="G255" s="70" t="s">
        <v>175</v>
      </c>
      <c r="H255" s="10">
        <v>222</v>
      </c>
      <c r="I255" s="65">
        <f>I256+I257</f>
        <v>0</v>
      </c>
      <c r="J255" s="65">
        <f>J256+J257</f>
        <v>0</v>
      </c>
      <c r="K255" s="65">
        <f>K256+K257</f>
        <v>0</v>
      </c>
      <c r="L255" s="65">
        <f>L256+L257</f>
        <v>0</v>
      </c>
      <c r="M255"/>
    </row>
    <row r="256" spans="1:13" ht="30" hidden="1" customHeight="1">
      <c r="A256" s="76">
        <v>3</v>
      </c>
      <c r="B256" s="77">
        <v>2</v>
      </c>
      <c r="C256" s="77">
        <v>1</v>
      </c>
      <c r="D256" s="77">
        <v>3</v>
      </c>
      <c r="E256" s="77">
        <v>1</v>
      </c>
      <c r="F256" s="79">
        <v>1</v>
      </c>
      <c r="G256" s="78" t="s">
        <v>176</v>
      </c>
      <c r="H256" s="10">
        <v>223</v>
      </c>
      <c r="I256" s="83">
        <v>0</v>
      </c>
      <c r="J256" s="83">
        <v>0</v>
      </c>
      <c r="K256" s="83">
        <v>0</v>
      </c>
      <c r="L256" s="83">
        <v>0</v>
      </c>
      <c r="M256"/>
    </row>
    <row r="257" spans="1:13" ht="27.75" hidden="1" customHeight="1">
      <c r="A257" s="76">
        <v>3</v>
      </c>
      <c r="B257" s="77">
        <v>2</v>
      </c>
      <c r="C257" s="77">
        <v>1</v>
      </c>
      <c r="D257" s="77">
        <v>3</v>
      </c>
      <c r="E257" s="77">
        <v>1</v>
      </c>
      <c r="F257" s="79">
        <v>2</v>
      </c>
      <c r="G257" s="78" t="s">
        <v>177</v>
      </c>
      <c r="H257" s="10">
        <v>224</v>
      </c>
      <c r="I257" s="128">
        <v>0</v>
      </c>
      <c r="J257" s="125">
        <v>0</v>
      </c>
      <c r="K257" s="128">
        <v>0</v>
      </c>
      <c r="L257" s="128">
        <v>0</v>
      </c>
      <c r="M257"/>
    </row>
    <row r="258" spans="1:13" ht="26.25" hidden="1" customHeight="1">
      <c r="A258" s="76">
        <v>3</v>
      </c>
      <c r="B258" s="77">
        <v>2</v>
      </c>
      <c r="C258" s="77">
        <v>1</v>
      </c>
      <c r="D258" s="77">
        <v>4</v>
      </c>
      <c r="E258" s="77"/>
      <c r="F258" s="79"/>
      <c r="G258" s="78" t="s">
        <v>178</v>
      </c>
      <c r="H258" s="10">
        <v>225</v>
      </c>
      <c r="I258" s="65">
        <f>I259</f>
        <v>0</v>
      </c>
      <c r="J258" s="66">
        <f>J259</f>
        <v>0</v>
      </c>
      <c r="K258" s="65">
        <f>K259</f>
        <v>0</v>
      </c>
      <c r="L258" s="66">
        <f>L259</f>
        <v>0</v>
      </c>
      <c r="M258"/>
    </row>
    <row r="259" spans="1:13" ht="27.75" hidden="1" customHeight="1">
      <c r="A259" s="71">
        <v>3</v>
      </c>
      <c r="B259" s="69">
        <v>2</v>
      </c>
      <c r="C259" s="69">
        <v>1</v>
      </c>
      <c r="D259" s="69">
        <v>4</v>
      </c>
      <c r="E259" s="69">
        <v>1</v>
      </c>
      <c r="F259" s="72"/>
      <c r="G259" s="70" t="s">
        <v>178</v>
      </c>
      <c r="H259" s="10">
        <v>226</v>
      </c>
      <c r="I259" s="86">
        <f>SUM(I260:I261)</f>
        <v>0</v>
      </c>
      <c r="J259" s="108">
        <f>SUM(J260:J261)</f>
        <v>0</v>
      </c>
      <c r="K259" s="87">
        <f>SUM(K260:K261)</f>
        <v>0</v>
      </c>
      <c r="L259" s="87">
        <f>SUM(L260:L261)</f>
        <v>0</v>
      </c>
      <c r="M259"/>
    </row>
    <row r="260" spans="1:13" ht="25.5" hidden="1" customHeight="1">
      <c r="A260" s="76">
        <v>3</v>
      </c>
      <c r="B260" s="77">
        <v>2</v>
      </c>
      <c r="C260" s="77">
        <v>1</v>
      </c>
      <c r="D260" s="77">
        <v>4</v>
      </c>
      <c r="E260" s="77">
        <v>1</v>
      </c>
      <c r="F260" s="79">
        <v>1</v>
      </c>
      <c r="G260" s="78" t="s">
        <v>179</v>
      </c>
      <c r="H260" s="10">
        <v>227</v>
      </c>
      <c r="I260" s="83">
        <v>0</v>
      </c>
      <c r="J260" s="83">
        <v>0</v>
      </c>
      <c r="K260" s="83">
        <v>0</v>
      </c>
      <c r="L260" s="83">
        <v>0</v>
      </c>
      <c r="M260"/>
    </row>
    <row r="261" spans="1:13" ht="27.75" hidden="1" customHeight="1">
      <c r="A261" s="76">
        <v>3</v>
      </c>
      <c r="B261" s="77">
        <v>2</v>
      </c>
      <c r="C261" s="77">
        <v>1</v>
      </c>
      <c r="D261" s="77">
        <v>4</v>
      </c>
      <c r="E261" s="77">
        <v>1</v>
      </c>
      <c r="F261" s="79">
        <v>2</v>
      </c>
      <c r="G261" s="78" t="s">
        <v>180</v>
      </c>
      <c r="H261" s="10">
        <v>228</v>
      </c>
      <c r="I261" s="83">
        <v>0</v>
      </c>
      <c r="J261" s="83">
        <v>0</v>
      </c>
      <c r="K261" s="83">
        <v>0</v>
      </c>
      <c r="L261" s="83">
        <v>0</v>
      </c>
      <c r="M261"/>
    </row>
    <row r="262" spans="1:13" hidden="1">
      <c r="A262" s="76">
        <v>3</v>
      </c>
      <c r="B262" s="77">
        <v>2</v>
      </c>
      <c r="C262" s="77">
        <v>1</v>
      </c>
      <c r="D262" s="77">
        <v>5</v>
      </c>
      <c r="E262" s="77"/>
      <c r="F262" s="79"/>
      <c r="G262" s="78" t="s">
        <v>181</v>
      </c>
      <c r="H262" s="10">
        <v>229</v>
      </c>
      <c r="I262" s="65">
        <f t="shared" ref="I262:L263" si="24">I263</f>
        <v>0</v>
      </c>
      <c r="J262" s="106">
        <f t="shared" si="24"/>
        <v>0</v>
      </c>
      <c r="K262" s="66">
        <f t="shared" si="24"/>
        <v>0</v>
      </c>
      <c r="L262" s="66">
        <f t="shared" si="24"/>
        <v>0</v>
      </c>
    </row>
    <row r="263" spans="1:13" ht="29.25" hidden="1" customHeight="1">
      <c r="A263" s="76">
        <v>3</v>
      </c>
      <c r="B263" s="77">
        <v>2</v>
      </c>
      <c r="C263" s="77">
        <v>1</v>
      </c>
      <c r="D263" s="77">
        <v>5</v>
      </c>
      <c r="E263" s="77">
        <v>1</v>
      </c>
      <c r="F263" s="79"/>
      <c r="G263" s="78" t="s">
        <v>181</v>
      </c>
      <c r="H263" s="10">
        <v>230</v>
      </c>
      <c r="I263" s="66">
        <f t="shared" si="24"/>
        <v>0</v>
      </c>
      <c r="J263" s="106">
        <f t="shared" si="24"/>
        <v>0</v>
      </c>
      <c r="K263" s="66">
        <f t="shared" si="24"/>
        <v>0</v>
      </c>
      <c r="L263" s="66">
        <f t="shared" si="24"/>
        <v>0</v>
      </c>
      <c r="M263"/>
    </row>
    <row r="264" spans="1:13" hidden="1">
      <c r="A264" s="97">
        <v>3</v>
      </c>
      <c r="B264" s="98">
        <v>2</v>
      </c>
      <c r="C264" s="98">
        <v>1</v>
      </c>
      <c r="D264" s="98">
        <v>5</v>
      </c>
      <c r="E264" s="98">
        <v>1</v>
      </c>
      <c r="F264" s="99">
        <v>1</v>
      </c>
      <c r="G264" s="78" t="s">
        <v>181</v>
      </c>
      <c r="H264" s="10">
        <v>231</v>
      </c>
      <c r="I264" s="128">
        <v>0</v>
      </c>
      <c r="J264" s="128">
        <v>0</v>
      </c>
      <c r="K264" s="128">
        <v>0</v>
      </c>
      <c r="L264" s="128">
        <v>0</v>
      </c>
    </row>
    <row r="265" spans="1:13" hidden="1">
      <c r="A265" s="76">
        <v>3</v>
      </c>
      <c r="B265" s="77">
        <v>2</v>
      </c>
      <c r="C265" s="77">
        <v>1</v>
      </c>
      <c r="D265" s="77">
        <v>6</v>
      </c>
      <c r="E265" s="77"/>
      <c r="F265" s="79"/>
      <c r="G265" s="78" t="s">
        <v>182</v>
      </c>
      <c r="H265" s="10">
        <v>232</v>
      </c>
      <c r="I265" s="65">
        <f t="shared" ref="I265:L266" si="25">I266</f>
        <v>0</v>
      </c>
      <c r="J265" s="106">
        <f t="shared" si="25"/>
        <v>0</v>
      </c>
      <c r="K265" s="66">
        <f t="shared" si="25"/>
        <v>0</v>
      </c>
      <c r="L265" s="66">
        <f t="shared" si="25"/>
        <v>0</v>
      </c>
    </row>
    <row r="266" spans="1:13" hidden="1">
      <c r="A266" s="76">
        <v>3</v>
      </c>
      <c r="B266" s="76">
        <v>2</v>
      </c>
      <c r="C266" s="77">
        <v>1</v>
      </c>
      <c r="D266" s="77">
        <v>6</v>
      </c>
      <c r="E266" s="77">
        <v>1</v>
      </c>
      <c r="F266" s="79"/>
      <c r="G266" s="78" t="s">
        <v>182</v>
      </c>
      <c r="H266" s="10">
        <v>233</v>
      </c>
      <c r="I266" s="65">
        <f t="shared" si="25"/>
        <v>0</v>
      </c>
      <c r="J266" s="106">
        <f t="shared" si="25"/>
        <v>0</v>
      </c>
      <c r="K266" s="66">
        <f t="shared" si="25"/>
        <v>0</v>
      </c>
      <c r="L266" s="66">
        <f t="shared" si="25"/>
        <v>0</v>
      </c>
    </row>
    <row r="267" spans="1:13" ht="24" hidden="1" customHeight="1">
      <c r="A267" s="71">
        <v>3</v>
      </c>
      <c r="B267" s="71">
        <v>2</v>
      </c>
      <c r="C267" s="77">
        <v>1</v>
      </c>
      <c r="D267" s="77">
        <v>6</v>
      </c>
      <c r="E267" s="77">
        <v>1</v>
      </c>
      <c r="F267" s="79">
        <v>1</v>
      </c>
      <c r="G267" s="78" t="s">
        <v>182</v>
      </c>
      <c r="H267" s="10">
        <v>234</v>
      </c>
      <c r="I267" s="128">
        <v>0</v>
      </c>
      <c r="J267" s="128">
        <v>0</v>
      </c>
      <c r="K267" s="128">
        <v>0</v>
      </c>
      <c r="L267" s="128">
        <v>0</v>
      </c>
      <c r="M267"/>
    </row>
    <row r="268" spans="1:13" ht="27.75" hidden="1" customHeight="1">
      <c r="A268" s="76">
        <v>3</v>
      </c>
      <c r="B268" s="76">
        <v>2</v>
      </c>
      <c r="C268" s="77">
        <v>1</v>
      </c>
      <c r="D268" s="77">
        <v>7</v>
      </c>
      <c r="E268" s="77"/>
      <c r="F268" s="79"/>
      <c r="G268" s="78" t="s">
        <v>183</v>
      </c>
      <c r="H268" s="10">
        <v>235</v>
      </c>
      <c r="I268" s="65">
        <f>I269</f>
        <v>0</v>
      </c>
      <c r="J268" s="106">
        <f>J269</f>
        <v>0</v>
      </c>
      <c r="K268" s="66">
        <f>K269</f>
        <v>0</v>
      </c>
      <c r="L268" s="66">
        <f>L269</f>
        <v>0</v>
      </c>
      <c r="M268"/>
    </row>
    <row r="269" spans="1:13" hidden="1">
      <c r="A269" s="76">
        <v>3</v>
      </c>
      <c r="B269" s="77">
        <v>2</v>
      </c>
      <c r="C269" s="77">
        <v>1</v>
      </c>
      <c r="D269" s="77">
        <v>7</v>
      </c>
      <c r="E269" s="77">
        <v>1</v>
      </c>
      <c r="F269" s="79"/>
      <c r="G269" s="78" t="s">
        <v>183</v>
      </c>
      <c r="H269" s="10">
        <v>236</v>
      </c>
      <c r="I269" s="65">
        <f>I270+I271</f>
        <v>0</v>
      </c>
      <c r="J269" s="65">
        <f>J270+J271</f>
        <v>0</v>
      </c>
      <c r="K269" s="65">
        <f>K270+K271</f>
        <v>0</v>
      </c>
      <c r="L269" s="65">
        <f>L270+L271</f>
        <v>0</v>
      </c>
    </row>
    <row r="270" spans="1:13" ht="27" hidden="1" customHeight="1">
      <c r="A270" s="76">
        <v>3</v>
      </c>
      <c r="B270" s="77">
        <v>2</v>
      </c>
      <c r="C270" s="77">
        <v>1</v>
      </c>
      <c r="D270" s="77">
        <v>7</v>
      </c>
      <c r="E270" s="77">
        <v>1</v>
      </c>
      <c r="F270" s="79">
        <v>1</v>
      </c>
      <c r="G270" s="78" t="s">
        <v>184</v>
      </c>
      <c r="H270" s="10">
        <v>237</v>
      </c>
      <c r="I270" s="82">
        <v>0</v>
      </c>
      <c r="J270" s="83">
        <v>0</v>
      </c>
      <c r="K270" s="83">
        <v>0</v>
      </c>
      <c r="L270" s="83">
        <v>0</v>
      </c>
      <c r="M270"/>
    </row>
    <row r="271" spans="1:13" ht="24.75" hidden="1" customHeight="1">
      <c r="A271" s="76">
        <v>3</v>
      </c>
      <c r="B271" s="77">
        <v>2</v>
      </c>
      <c r="C271" s="77">
        <v>1</v>
      </c>
      <c r="D271" s="77">
        <v>7</v>
      </c>
      <c r="E271" s="77">
        <v>1</v>
      </c>
      <c r="F271" s="79">
        <v>2</v>
      </c>
      <c r="G271" s="78" t="s">
        <v>185</v>
      </c>
      <c r="H271" s="10">
        <v>238</v>
      </c>
      <c r="I271" s="83">
        <v>0</v>
      </c>
      <c r="J271" s="83">
        <v>0</v>
      </c>
      <c r="K271" s="83">
        <v>0</v>
      </c>
      <c r="L271" s="83">
        <v>0</v>
      </c>
      <c r="M271"/>
    </row>
    <row r="272" spans="1:13" ht="38.25" hidden="1" customHeight="1">
      <c r="A272" s="76">
        <v>3</v>
      </c>
      <c r="B272" s="77">
        <v>2</v>
      </c>
      <c r="C272" s="77">
        <v>2</v>
      </c>
      <c r="D272" s="137"/>
      <c r="E272" s="137"/>
      <c r="F272" s="138"/>
      <c r="G272" s="78" t="s">
        <v>186</v>
      </c>
      <c r="H272" s="10">
        <v>239</v>
      </c>
      <c r="I272" s="65">
        <f>SUM(I273+I282+I286+I290+I294+I297+I300)</f>
        <v>0</v>
      </c>
      <c r="J272" s="106">
        <f>SUM(J273+J282+J286+J290+J294+J297+J300)</f>
        <v>0</v>
      </c>
      <c r="K272" s="66">
        <f>SUM(K273+K282+K286+K290+K294+K297+K300)</f>
        <v>0</v>
      </c>
      <c r="L272" s="66">
        <f>SUM(L273+L282+L286+L290+L294+L297+L300)</f>
        <v>0</v>
      </c>
      <c r="M272"/>
    </row>
    <row r="273" spans="1:13" hidden="1">
      <c r="A273" s="76">
        <v>3</v>
      </c>
      <c r="B273" s="77">
        <v>2</v>
      </c>
      <c r="C273" s="77">
        <v>2</v>
      </c>
      <c r="D273" s="77">
        <v>1</v>
      </c>
      <c r="E273" s="77"/>
      <c r="F273" s="79"/>
      <c r="G273" s="78" t="s">
        <v>187</v>
      </c>
      <c r="H273" s="10">
        <v>240</v>
      </c>
      <c r="I273" s="65">
        <f>I274</f>
        <v>0</v>
      </c>
      <c r="J273" s="65">
        <f>J274</f>
        <v>0</v>
      </c>
      <c r="K273" s="65">
        <f>K274</f>
        <v>0</v>
      </c>
      <c r="L273" s="65">
        <f>L274</f>
        <v>0</v>
      </c>
    </row>
    <row r="274" spans="1:13" hidden="1">
      <c r="A274" s="80">
        <v>3</v>
      </c>
      <c r="B274" s="76">
        <v>2</v>
      </c>
      <c r="C274" s="77">
        <v>2</v>
      </c>
      <c r="D274" s="77">
        <v>1</v>
      </c>
      <c r="E274" s="77">
        <v>1</v>
      </c>
      <c r="F274" s="79"/>
      <c r="G274" s="78" t="s">
        <v>165</v>
      </c>
      <c r="H274" s="10">
        <v>241</v>
      </c>
      <c r="I274" s="65">
        <f>SUM(I275)</f>
        <v>0</v>
      </c>
      <c r="J274" s="65">
        <f>SUM(J275)</f>
        <v>0</v>
      </c>
      <c r="K274" s="65">
        <f>SUM(K275)</f>
        <v>0</v>
      </c>
      <c r="L274" s="65">
        <f>SUM(L275)</f>
        <v>0</v>
      </c>
    </row>
    <row r="275" spans="1:13" hidden="1">
      <c r="A275" s="80">
        <v>3</v>
      </c>
      <c r="B275" s="76">
        <v>2</v>
      </c>
      <c r="C275" s="77">
        <v>2</v>
      </c>
      <c r="D275" s="77">
        <v>1</v>
      </c>
      <c r="E275" s="77">
        <v>1</v>
      </c>
      <c r="F275" s="79">
        <v>1</v>
      </c>
      <c r="G275" s="78" t="s">
        <v>165</v>
      </c>
      <c r="H275" s="10">
        <v>242</v>
      </c>
      <c r="I275" s="83">
        <v>0</v>
      </c>
      <c r="J275" s="83">
        <v>0</v>
      </c>
      <c r="K275" s="83">
        <v>0</v>
      </c>
      <c r="L275" s="83">
        <v>0</v>
      </c>
    </row>
    <row r="276" spans="1:13" ht="24" hidden="1" customHeight="1">
      <c r="A276" s="80">
        <v>3</v>
      </c>
      <c r="B276" s="76">
        <v>2</v>
      </c>
      <c r="C276" s="77">
        <v>2</v>
      </c>
      <c r="D276" s="77">
        <v>1</v>
      </c>
      <c r="E276" s="77">
        <v>2</v>
      </c>
      <c r="F276" s="79"/>
      <c r="G276" s="78" t="s">
        <v>188</v>
      </c>
      <c r="H276" s="10">
        <v>243</v>
      </c>
      <c r="I276" s="65">
        <f>SUM(I277:I278)</f>
        <v>0</v>
      </c>
      <c r="J276" s="65">
        <f>SUM(J277:J278)</f>
        <v>0</v>
      </c>
      <c r="K276" s="65">
        <f>SUM(K277:K278)</f>
        <v>0</v>
      </c>
      <c r="L276" s="65">
        <f>SUM(L277:L278)</f>
        <v>0</v>
      </c>
      <c r="M276"/>
    </row>
    <row r="277" spans="1:13" ht="24" hidden="1" customHeight="1">
      <c r="A277" s="80">
        <v>3</v>
      </c>
      <c r="B277" s="76">
        <v>2</v>
      </c>
      <c r="C277" s="77">
        <v>2</v>
      </c>
      <c r="D277" s="77">
        <v>1</v>
      </c>
      <c r="E277" s="77">
        <v>2</v>
      </c>
      <c r="F277" s="79">
        <v>1</v>
      </c>
      <c r="G277" s="78" t="s">
        <v>167</v>
      </c>
      <c r="H277" s="10">
        <v>244</v>
      </c>
      <c r="I277" s="83">
        <v>0</v>
      </c>
      <c r="J277" s="82">
        <v>0</v>
      </c>
      <c r="K277" s="83">
        <v>0</v>
      </c>
      <c r="L277" s="83">
        <v>0</v>
      </c>
      <c r="M277"/>
    </row>
    <row r="278" spans="1:13" ht="32.25" hidden="1" customHeight="1">
      <c r="A278" s="80">
        <v>3</v>
      </c>
      <c r="B278" s="76">
        <v>2</v>
      </c>
      <c r="C278" s="77">
        <v>2</v>
      </c>
      <c r="D278" s="77">
        <v>1</v>
      </c>
      <c r="E278" s="77">
        <v>2</v>
      </c>
      <c r="F278" s="79">
        <v>2</v>
      </c>
      <c r="G278" s="78" t="s">
        <v>168</v>
      </c>
      <c r="H278" s="10">
        <v>245</v>
      </c>
      <c r="I278" s="83">
        <v>0</v>
      </c>
      <c r="J278" s="82">
        <v>0</v>
      </c>
      <c r="K278" s="83">
        <v>0</v>
      </c>
      <c r="L278" s="83">
        <v>0</v>
      </c>
      <c r="M278"/>
    </row>
    <row r="279" spans="1:13" ht="27" hidden="1" customHeight="1">
      <c r="A279" s="80">
        <v>3</v>
      </c>
      <c r="B279" s="76">
        <v>2</v>
      </c>
      <c r="C279" s="77">
        <v>2</v>
      </c>
      <c r="D279" s="77">
        <v>1</v>
      </c>
      <c r="E279" s="77">
        <v>3</v>
      </c>
      <c r="F279" s="79"/>
      <c r="G279" s="78" t="s">
        <v>169</v>
      </c>
      <c r="H279" s="10">
        <v>246</v>
      </c>
      <c r="I279" s="65">
        <f>SUM(I280:I281)</f>
        <v>0</v>
      </c>
      <c r="J279" s="65">
        <f>SUM(J280:J281)</f>
        <v>0</v>
      </c>
      <c r="K279" s="65">
        <f>SUM(K280:K281)</f>
        <v>0</v>
      </c>
      <c r="L279" s="65">
        <f>SUM(L280:L281)</f>
        <v>0</v>
      </c>
      <c r="M279"/>
    </row>
    <row r="280" spans="1:13" ht="27.75" hidden="1" customHeight="1">
      <c r="A280" s="80">
        <v>3</v>
      </c>
      <c r="B280" s="76">
        <v>2</v>
      </c>
      <c r="C280" s="77">
        <v>2</v>
      </c>
      <c r="D280" s="77">
        <v>1</v>
      </c>
      <c r="E280" s="77">
        <v>3</v>
      </c>
      <c r="F280" s="79">
        <v>1</v>
      </c>
      <c r="G280" s="78" t="s">
        <v>170</v>
      </c>
      <c r="H280" s="10">
        <v>247</v>
      </c>
      <c r="I280" s="83">
        <v>0</v>
      </c>
      <c r="J280" s="82">
        <v>0</v>
      </c>
      <c r="K280" s="83">
        <v>0</v>
      </c>
      <c r="L280" s="83">
        <v>0</v>
      </c>
      <c r="M280"/>
    </row>
    <row r="281" spans="1:13" ht="27" hidden="1" customHeight="1">
      <c r="A281" s="80">
        <v>3</v>
      </c>
      <c r="B281" s="76">
        <v>2</v>
      </c>
      <c r="C281" s="77">
        <v>2</v>
      </c>
      <c r="D281" s="77">
        <v>1</v>
      </c>
      <c r="E281" s="77">
        <v>3</v>
      </c>
      <c r="F281" s="79">
        <v>2</v>
      </c>
      <c r="G281" s="78" t="s">
        <v>189</v>
      </c>
      <c r="H281" s="10">
        <v>248</v>
      </c>
      <c r="I281" s="83">
        <v>0</v>
      </c>
      <c r="J281" s="82">
        <v>0</v>
      </c>
      <c r="K281" s="83">
        <v>0</v>
      </c>
      <c r="L281" s="83">
        <v>0</v>
      </c>
      <c r="M281"/>
    </row>
    <row r="282" spans="1:13" ht="25.5" hidden="1" customHeight="1">
      <c r="A282" s="80">
        <v>3</v>
      </c>
      <c r="B282" s="76">
        <v>2</v>
      </c>
      <c r="C282" s="77">
        <v>2</v>
      </c>
      <c r="D282" s="77">
        <v>2</v>
      </c>
      <c r="E282" s="77"/>
      <c r="F282" s="79"/>
      <c r="G282" s="78" t="s">
        <v>190</v>
      </c>
      <c r="H282" s="10">
        <v>249</v>
      </c>
      <c r="I282" s="65">
        <f>I283</f>
        <v>0</v>
      </c>
      <c r="J282" s="66">
        <f>J283</f>
        <v>0</v>
      </c>
      <c r="K282" s="65">
        <f>K283</f>
        <v>0</v>
      </c>
      <c r="L282" s="66">
        <f>L283</f>
        <v>0</v>
      </c>
      <c r="M282"/>
    </row>
    <row r="283" spans="1:13" ht="32.25" hidden="1" customHeight="1">
      <c r="A283" s="76">
        <v>3</v>
      </c>
      <c r="B283" s="77">
        <v>2</v>
      </c>
      <c r="C283" s="69">
        <v>2</v>
      </c>
      <c r="D283" s="69">
        <v>2</v>
      </c>
      <c r="E283" s="69">
        <v>1</v>
      </c>
      <c r="F283" s="72"/>
      <c r="G283" s="78" t="s">
        <v>190</v>
      </c>
      <c r="H283" s="10">
        <v>250</v>
      </c>
      <c r="I283" s="86">
        <f>SUM(I284:I285)</f>
        <v>0</v>
      </c>
      <c r="J283" s="108">
        <f>SUM(J284:J285)</f>
        <v>0</v>
      </c>
      <c r="K283" s="87">
        <f>SUM(K284:K285)</f>
        <v>0</v>
      </c>
      <c r="L283" s="87">
        <f>SUM(L284:L285)</f>
        <v>0</v>
      </c>
      <c r="M283"/>
    </row>
    <row r="284" spans="1:13" ht="25.5" hidden="1" customHeight="1">
      <c r="A284" s="76">
        <v>3</v>
      </c>
      <c r="B284" s="77">
        <v>2</v>
      </c>
      <c r="C284" s="77">
        <v>2</v>
      </c>
      <c r="D284" s="77">
        <v>2</v>
      </c>
      <c r="E284" s="77">
        <v>1</v>
      </c>
      <c r="F284" s="79">
        <v>1</v>
      </c>
      <c r="G284" s="78" t="s">
        <v>191</v>
      </c>
      <c r="H284" s="10">
        <v>251</v>
      </c>
      <c r="I284" s="83">
        <v>0</v>
      </c>
      <c r="J284" s="83">
        <v>0</v>
      </c>
      <c r="K284" s="83">
        <v>0</v>
      </c>
      <c r="L284" s="83">
        <v>0</v>
      </c>
      <c r="M284"/>
    </row>
    <row r="285" spans="1:13" ht="25.5" hidden="1" customHeight="1">
      <c r="A285" s="76">
        <v>3</v>
      </c>
      <c r="B285" s="77">
        <v>2</v>
      </c>
      <c r="C285" s="77">
        <v>2</v>
      </c>
      <c r="D285" s="77">
        <v>2</v>
      </c>
      <c r="E285" s="77">
        <v>1</v>
      </c>
      <c r="F285" s="79">
        <v>2</v>
      </c>
      <c r="G285" s="80" t="s">
        <v>192</v>
      </c>
      <c r="H285" s="10">
        <v>252</v>
      </c>
      <c r="I285" s="83">
        <v>0</v>
      </c>
      <c r="J285" s="83">
        <v>0</v>
      </c>
      <c r="K285" s="83">
        <v>0</v>
      </c>
      <c r="L285" s="83">
        <v>0</v>
      </c>
      <c r="M285"/>
    </row>
    <row r="286" spans="1:13" ht="25.5" hidden="1" customHeight="1">
      <c r="A286" s="76">
        <v>3</v>
      </c>
      <c r="B286" s="77">
        <v>2</v>
      </c>
      <c r="C286" s="77">
        <v>2</v>
      </c>
      <c r="D286" s="77">
        <v>3</v>
      </c>
      <c r="E286" s="77"/>
      <c r="F286" s="79"/>
      <c r="G286" s="78" t="s">
        <v>193</v>
      </c>
      <c r="H286" s="10">
        <v>253</v>
      </c>
      <c r="I286" s="65">
        <f>I287</f>
        <v>0</v>
      </c>
      <c r="J286" s="106">
        <f>J287</f>
        <v>0</v>
      </c>
      <c r="K286" s="66">
        <f>K287</f>
        <v>0</v>
      </c>
      <c r="L286" s="66">
        <f>L287</f>
        <v>0</v>
      </c>
      <c r="M286"/>
    </row>
    <row r="287" spans="1:13" ht="30" hidden="1" customHeight="1">
      <c r="A287" s="71">
        <v>3</v>
      </c>
      <c r="B287" s="77">
        <v>2</v>
      </c>
      <c r="C287" s="77">
        <v>2</v>
      </c>
      <c r="D287" s="77">
        <v>3</v>
      </c>
      <c r="E287" s="77">
        <v>1</v>
      </c>
      <c r="F287" s="79"/>
      <c r="G287" s="78" t="s">
        <v>193</v>
      </c>
      <c r="H287" s="10">
        <v>254</v>
      </c>
      <c r="I287" s="65">
        <f>I288+I289</f>
        <v>0</v>
      </c>
      <c r="J287" s="65">
        <f>J288+J289</f>
        <v>0</v>
      </c>
      <c r="K287" s="65">
        <f>K288+K289</f>
        <v>0</v>
      </c>
      <c r="L287" s="65">
        <f>L288+L289</f>
        <v>0</v>
      </c>
      <c r="M287"/>
    </row>
    <row r="288" spans="1:13" ht="31.5" hidden="1" customHeight="1">
      <c r="A288" s="71">
        <v>3</v>
      </c>
      <c r="B288" s="77">
        <v>2</v>
      </c>
      <c r="C288" s="77">
        <v>2</v>
      </c>
      <c r="D288" s="77">
        <v>3</v>
      </c>
      <c r="E288" s="77">
        <v>1</v>
      </c>
      <c r="F288" s="79">
        <v>1</v>
      </c>
      <c r="G288" s="78" t="s">
        <v>194</v>
      </c>
      <c r="H288" s="10">
        <v>255</v>
      </c>
      <c r="I288" s="83">
        <v>0</v>
      </c>
      <c r="J288" s="83">
        <v>0</v>
      </c>
      <c r="K288" s="83">
        <v>0</v>
      </c>
      <c r="L288" s="83">
        <v>0</v>
      </c>
      <c r="M288"/>
    </row>
    <row r="289" spans="1:13" ht="25.5" hidden="1" customHeight="1">
      <c r="A289" s="71">
        <v>3</v>
      </c>
      <c r="B289" s="77">
        <v>2</v>
      </c>
      <c r="C289" s="77">
        <v>2</v>
      </c>
      <c r="D289" s="77">
        <v>3</v>
      </c>
      <c r="E289" s="77">
        <v>1</v>
      </c>
      <c r="F289" s="79">
        <v>2</v>
      </c>
      <c r="G289" s="78" t="s">
        <v>195</v>
      </c>
      <c r="H289" s="10">
        <v>256</v>
      </c>
      <c r="I289" s="83">
        <v>0</v>
      </c>
      <c r="J289" s="83">
        <v>0</v>
      </c>
      <c r="K289" s="83">
        <v>0</v>
      </c>
      <c r="L289" s="83">
        <v>0</v>
      </c>
      <c r="M289"/>
    </row>
    <row r="290" spans="1:13" ht="27" hidden="1" customHeight="1">
      <c r="A290" s="76">
        <v>3</v>
      </c>
      <c r="B290" s="77">
        <v>2</v>
      </c>
      <c r="C290" s="77">
        <v>2</v>
      </c>
      <c r="D290" s="77">
        <v>4</v>
      </c>
      <c r="E290" s="77"/>
      <c r="F290" s="79"/>
      <c r="G290" s="78" t="s">
        <v>196</v>
      </c>
      <c r="H290" s="10">
        <v>257</v>
      </c>
      <c r="I290" s="65">
        <f>I291</f>
        <v>0</v>
      </c>
      <c r="J290" s="106">
        <f>J291</f>
        <v>0</v>
      </c>
      <c r="K290" s="66">
        <f>K291</f>
        <v>0</v>
      </c>
      <c r="L290" s="66">
        <f>L291</f>
        <v>0</v>
      </c>
      <c r="M290"/>
    </row>
    <row r="291" spans="1:13" hidden="1">
      <c r="A291" s="76">
        <v>3</v>
      </c>
      <c r="B291" s="77">
        <v>2</v>
      </c>
      <c r="C291" s="77">
        <v>2</v>
      </c>
      <c r="D291" s="77">
        <v>4</v>
      </c>
      <c r="E291" s="77">
        <v>1</v>
      </c>
      <c r="F291" s="79"/>
      <c r="G291" s="78" t="s">
        <v>196</v>
      </c>
      <c r="H291" s="10">
        <v>258</v>
      </c>
      <c r="I291" s="65">
        <f>SUM(I292:I293)</f>
        <v>0</v>
      </c>
      <c r="J291" s="106">
        <f>SUM(J292:J293)</f>
        <v>0</v>
      </c>
      <c r="K291" s="66">
        <f>SUM(K292:K293)</f>
        <v>0</v>
      </c>
      <c r="L291" s="66">
        <f>SUM(L292:L293)</f>
        <v>0</v>
      </c>
    </row>
    <row r="292" spans="1:13" ht="30.75" hidden="1" customHeight="1">
      <c r="A292" s="76">
        <v>3</v>
      </c>
      <c r="B292" s="77">
        <v>2</v>
      </c>
      <c r="C292" s="77">
        <v>2</v>
      </c>
      <c r="D292" s="77">
        <v>4</v>
      </c>
      <c r="E292" s="77">
        <v>1</v>
      </c>
      <c r="F292" s="79">
        <v>1</v>
      </c>
      <c r="G292" s="78" t="s">
        <v>197</v>
      </c>
      <c r="H292" s="10">
        <v>259</v>
      </c>
      <c r="I292" s="83">
        <v>0</v>
      </c>
      <c r="J292" s="83">
        <v>0</v>
      </c>
      <c r="K292" s="83">
        <v>0</v>
      </c>
      <c r="L292" s="83">
        <v>0</v>
      </c>
      <c r="M292"/>
    </row>
    <row r="293" spans="1:13" ht="27.75" hidden="1" customHeight="1">
      <c r="A293" s="71">
        <v>3</v>
      </c>
      <c r="B293" s="69">
        <v>2</v>
      </c>
      <c r="C293" s="69">
        <v>2</v>
      </c>
      <c r="D293" s="69">
        <v>4</v>
      </c>
      <c r="E293" s="69">
        <v>1</v>
      </c>
      <c r="F293" s="72">
        <v>2</v>
      </c>
      <c r="G293" s="80" t="s">
        <v>198</v>
      </c>
      <c r="H293" s="10">
        <v>260</v>
      </c>
      <c r="I293" s="83">
        <v>0</v>
      </c>
      <c r="J293" s="83">
        <v>0</v>
      </c>
      <c r="K293" s="83">
        <v>0</v>
      </c>
      <c r="L293" s="83">
        <v>0</v>
      </c>
      <c r="M293"/>
    </row>
    <row r="294" spans="1:13" ht="28.5" hidden="1" customHeight="1">
      <c r="A294" s="76">
        <v>3</v>
      </c>
      <c r="B294" s="77">
        <v>2</v>
      </c>
      <c r="C294" s="77">
        <v>2</v>
      </c>
      <c r="D294" s="77">
        <v>5</v>
      </c>
      <c r="E294" s="77"/>
      <c r="F294" s="79"/>
      <c r="G294" s="78" t="s">
        <v>199</v>
      </c>
      <c r="H294" s="10">
        <v>261</v>
      </c>
      <c r="I294" s="65">
        <f t="shared" ref="I294:L295" si="26">I295</f>
        <v>0</v>
      </c>
      <c r="J294" s="106">
        <f t="shared" si="26"/>
        <v>0</v>
      </c>
      <c r="K294" s="66">
        <f t="shared" si="26"/>
        <v>0</v>
      </c>
      <c r="L294" s="66">
        <f t="shared" si="26"/>
        <v>0</v>
      </c>
      <c r="M294"/>
    </row>
    <row r="295" spans="1:13" ht="26.25" hidden="1" customHeight="1">
      <c r="A295" s="76">
        <v>3</v>
      </c>
      <c r="B295" s="77">
        <v>2</v>
      </c>
      <c r="C295" s="77">
        <v>2</v>
      </c>
      <c r="D295" s="77">
        <v>5</v>
      </c>
      <c r="E295" s="77">
        <v>1</v>
      </c>
      <c r="F295" s="79"/>
      <c r="G295" s="78" t="s">
        <v>199</v>
      </c>
      <c r="H295" s="10">
        <v>262</v>
      </c>
      <c r="I295" s="65">
        <f t="shared" si="26"/>
        <v>0</v>
      </c>
      <c r="J295" s="106">
        <f t="shared" si="26"/>
        <v>0</v>
      </c>
      <c r="K295" s="66">
        <f t="shared" si="26"/>
        <v>0</v>
      </c>
      <c r="L295" s="66">
        <f t="shared" si="26"/>
        <v>0</v>
      </c>
      <c r="M295"/>
    </row>
    <row r="296" spans="1:13" ht="26.25" hidden="1" customHeight="1">
      <c r="A296" s="76">
        <v>3</v>
      </c>
      <c r="B296" s="77">
        <v>2</v>
      </c>
      <c r="C296" s="77">
        <v>2</v>
      </c>
      <c r="D296" s="77">
        <v>5</v>
      </c>
      <c r="E296" s="77">
        <v>1</v>
      </c>
      <c r="F296" s="79">
        <v>1</v>
      </c>
      <c r="G296" s="78" t="s">
        <v>199</v>
      </c>
      <c r="H296" s="10">
        <v>263</v>
      </c>
      <c r="I296" s="83">
        <v>0</v>
      </c>
      <c r="J296" s="83">
        <v>0</v>
      </c>
      <c r="K296" s="83">
        <v>0</v>
      </c>
      <c r="L296" s="83">
        <v>0</v>
      </c>
      <c r="M296"/>
    </row>
    <row r="297" spans="1:13" ht="26.25" hidden="1" customHeight="1">
      <c r="A297" s="76">
        <v>3</v>
      </c>
      <c r="B297" s="77">
        <v>2</v>
      </c>
      <c r="C297" s="77">
        <v>2</v>
      </c>
      <c r="D297" s="77">
        <v>6</v>
      </c>
      <c r="E297" s="77"/>
      <c r="F297" s="79"/>
      <c r="G297" s="78" t="s">
        <v>182</v>
      </c>
      <c r="H297" s="10">
        <v>264</v>
      </c>
      <c r="I297" s="65">
        <f t="shared" ref="I297:L298" si="27">I298</f>
        <v>0</v>
      </c>
      <c r="J297" s="139">
        <f t="shared" si="27"/>
        <v>0</v>
      </c>
      <c r="K297" s="66">
        <f t="shared" si="27"/>
        <v>0</v>
      </c>
      <c r="L297" s="66">
        <f t="shared" si="27"/>
        <v>0</v>
      </c>
      <c r="M297"/>
    </row>
    <row r="298" spans="1:13" ht="30" hidden="1" customHeight="1">
      <c r="A298" s="76">
        <v>3</v>
      </c>
      <c r="B298" s="77">
        <v>2</v>
      </c>
      <c r="C298" s="77">
        <v>2</v>
      </c>
      <c r="D298" s="77">
        <v>6</v>
      </c>
      <c r="E298" s="77">
        <v>1</v>
      </c>
      <c r="F298" s="79"/>
      <c r="G298" s="78" t="s">
        <v>182</v>
      </c>
      <c r="H298" s="10">
        <v>265</v>
      </c>
      <c r="I298" s="65">
        <f t="shared" si="27"/>
        <v>0</v>
      </c>
      <c r="J298" s="139">
        <f t="shared" si="27"/>
        <v>0</v>
      </c>
      <c r="K298" s="66">
        <f t="shared" si="27"/>
        <v>0</v>
      </c>
      <c r="L298" s="66">
        <f t="shared" si="27"/>
        <v>0</v>
      </c>
      <c r="M298"/>
    </row>
    <row r="299" spans="1:13" ht="24.75" hidden="1" customHeight="1">
      <c r="A299" s="76">
        <v>3</v>
      </c>
      <c r="B299" s="98">
        <v>2</v>
      </c>
      <c r="C299" s="98">
        <v>2</v>
      </c>
      <c r="D299" s="77">
        <v>6</v>
      </c>
      <c r="E299" s="98">
        <v>1</v>
      </c>
      <c r="F299" s="99">
        <v>1</v>
      </c>
      <c r="G299" s="100" t="s">
        <v>182</v>
      </c>
      <c r="H299" s="10">
        <v>266</v>
      </c>
      <c r="I299" s="83">
        <v>0</v>
      </c>
      <c r="J299" s="83">
        <v>0</v>
      </c>
      <c r="K299" s="83">
        <v>0</v>
      </c>
      <c r="L299" s="83">
        <v>0</v>
      </c>
      <c r="M299"/>
    </row>
    <row r="300" spans="1:13" ht="29.25" hidden="1" customHeight="1">
      <c r="A300" s="80">
        <v>3</v>
      </c>
      <c r="B300" s="76">
        <v>2</v>
      </c>
      <c r="C300" s="77">
        <v>2</v>
      </c>
      <c r="D300" s="77">
        <v>7</v>
      </c>
      <c r="E300" s="77"/>
      <c r="F300" s="79"/>
      <c r="G300" s="78" t="s">
        <v>183</v>
      </c>
      <c r="H300" s="10">
        <v>267</v>
      </c>
      <c r="I300" s="65">
        <f>I301</f>
        <v>0</v>
      </c>
      <c r="J300" s="139">
        <f>J301</f>
        <v>0</v>
      </c>
      <c r="K300" s="66">
        <f>K301</f>
        <v>0</v>
      </c>
      <c r="L300" s="66">
        <f>L301</f>
        <v>0</v>
      </c>
      <c r="M300"/>
    </row>
    <row r="301" spans="1:13" ht="26.25" hidden="1" customHeight="1">
      <c r="A301" s="80">
        <v>3</v>
      </c>
      <c r="B301" s="76">
        <v>2</v>
      </c>
      <c r="C301" s="77">
        <v>2</v>
      </c>
      <c r="D301" s="77">
        <v>7</v>
      </c>
      <c r="E301" s="77">
        <v>1</v>
      </c>
      <c r="F301" s="79"/>
      <c r="G301" s="78" t="s">
        <v>183</v>
      </c>
      <c r="H301" s="10">
        <v>268</v>
      </c>
      <c r="I301" s="65">
        <f>I302+I303</f>
        <v>0</v>
      </c>
      <c r="J301" s="65">
        <f>J302+J303</f>
        <v>0</v>
      </c>
      <c r="K301" s="65">
        <f>K302+K303</f>
        <v>0</v>
      </c>
      <c r="L301" s="65">
        <f>L302+L303</f>
        <v>0</v>
      </c>
      <c r="M301"/>
    </row>
    <row r="302" spans="1:13" ht="27.75" hidden="1" customHeight="1">
      <c r="A302" s="80">
        <v>3</v>
      </c>
      <c r="B302" s="76">
        <v>2</v>
      </c>
      <c r="C302" s="76">
        <v>2</v>
      </c>
      <c r="D302" s="77">
        <v>7</v>
      </c>
      <c r="E302" s="77">
        <v>1</v>
      </c>
      <c r="F302" s="79">
        <v>1</v>
      </c>
      <c r="G302" s="78" t="s">
        <v>184</v>
      </c>
      <c r="H302" s="10">
        <v>269</v>
      </c>
      <c r="I302" s="83">
        <v>0</v>
      </c>
      <c r="J302" s="83">
        <v>0</v>
      </c>
      <c r="K302" s="83">
        <v>0</v>
      </c>
      <c r="L302" s="83">
        <v>0</v>
      </c>
      <c r="M302"/>
    </row>
    <row r="303" spans="1:13" ht="25.5" hidden="1" customHeight="1">
      <c r="A303" s="80">
        <v>3</v>
      </c>
      <c r="B303" s="76">
        <v>2</v>
      </c>
      <c r="C303" s="76">
        <v>2</v>
      </c>
      <c r="D303" s="77">
        <v>7</v>
      </c>
      <c r="E303" s="77">
        <v>1</v>
      </c>
      <c r="F303" s="79">
        <v>2</v>
      </c>
      <c r="G303" s="78" t="s">
        <v>185</v>
      </c>
      <c r="H303" s="10">
        <v>270</v>
      </c>
      <c r="I303" s="83">
        <v>0</v>
      </c>
      <c r="J303" s="83">
        <v>0</v>
      </c>
      <c r="K303" s="83">
        <v>0</v>
      </c>
      <c r="L303" s="83">
        <v>0</v>
      </c>
      <c r="M303"/>
    </row>
    <row r="304" spans="1:13" ht="30" hidden="1" customHeight="1">
      <c r="A304" s="84">
        <v>3</v>
      </c>
      <c r="B304" s="84">
        <v>3</v>
      </c>
      <c r="C304" s="61"/>
      <c r="D304" s="62"/>
      <c r="E304" s="62"/>
      <c r="F304" s="64"/>
      <c r="G304" s="63" t="s">
        <v>200</v>
      </c>
      <c r="H304" s="10">
        <v>271</v>
      </c>
      <c r="I304" s="65">
        <f>SUM(I305+I337)</f>
        <v>0</v>
      </c>
      <c r="J304" s="139">
        <f>SUM(J305+J337)</f>
        <v>0</v>
      </c>
      <c r="K304" s="66">
        <f>SUM(K305+K337)</f>
        <v>0</v>
      </c>
      <c r="L304" s="66">
        <f>SUM(L305+L337)</f>
        <v>0</v>
      </c>
      <c r="M304"/>
    </row>
    <row r="305" spans="1:13" ht="40.5" hidden="1" customHeight="1">
      <c r="A305" s="80">
        <v>3</v>
      </c>
      <c r="B305" s="80">
        <v>3</v>
      </c>
      <c r="C305" s="76">
        <v>1</v>
      </c>
      <c r="D305" s="77"/>
      <c r="E305" s="77"/>
      <c r="F305" s="79"/>
      <c r="G305" s="78" t="s">
        <v>201</v>
      </c>
      <c r="H305" s="10">
        <v>272</v>
      </c>
      <c r="I305" s="65">
        <f>SUM(I306+I315+I319+I323+I327+I330+I333)</f>
        <v>0</v>
      </c>
      <c r="J305" s="139">
        <f>SUM(J306+J315+J319+J323+J327+J330+J333)</f>
        <v>0</v>
      </c>
      <c r="K305" s="66">
        <f>SUM(K306+K315+K319+K323+K327+K330+K333)</f>
        <v>0</v>
      </c>
      <c r="L305" s="66">
        <f>SUM(L306+L315+L319+L323+L327+L330+L333)</f>
        <v>0</v>
      </c>
      <c r="M305"/>
    </row>
    <row r="306" spans="1:13" ht="29.25" hidden="1" customHeight="1">
      <c r="A306" s="80">
        <v>3</v>
      </c>
      <c r="B306" s="80">
        <v>3</v>
      </c>
      <c r="C306" s="76">
        <v>1</v>
      </c>
      <c r="D306" s="77">
        <v>1</v>
      </c>
      <c r="E306" s="77"/>
      <c r="F306" s="79"/>
      <c r="G306" s="78" t="s">
        <v>187</v>
      </c>
      <c r="H306" s="10">
        <v>273</v>
      </c>
      <c r="I306" s="65">
        <f>SUM(I307+I309+I312)</f>
        <v>0</v>
      </c>
      <c r="J306" s="65">
        <f>SUM(J307+J309+J312)</f>
        <v>0</v>
      </c>
      <c r="K306" s="65">
        <f>SUM(K307+K309+K312)</f>
        <v>0</v>
      </c>
      <c r="L306" s="65">
        <f>SUM(L307+L309+L312)</f>
        <v>0</v>
      </c>
      <c r="M306"/>
    </row>
    <row r="307" spans="1:13" ht="27" hidden="1" customHeight="1">
      <c r="A307" s="80">
        <v>3</v>
      </c>
      <c r="B307" s="80">
        <v>3</v>
      </c>
      <c r="C307" s="76">
        <v>1</v>
      </c>
      <c r="D307" s="77">
        <v>1</v>
      </c>
      <c r="E307" s="77">
        <v>1</v>
      </c>
      <c r="F307" s="79"/>
      <c r="G307" s="78" t="s">
        <v>165</v>
      </c>
      <c r="H307" s="10">
        <v>274</v>
      </c>
      <c r="I307" s="65">
        <f>SUM(I308:I308)</f>
        <v>0</v>
      </c>
      <c r="J307" s="139">
        <f>SUM(J308:J308)</f>
        <v>0</v>
      </c>
      <c r="K307" s="66">
        <f>SUM(K308:K308)</f>
        <v>0</v>
      </c>
      <c r="L307" s="66">
        <f>SUM(L308:L308)</f>
        <v>0</v>
      </c>
      <c r="M307"/>
    </row>
    <row r="308" spans="1:13" ht="28.5" hidden="1" customHeight="1">
      <c r="A308" s="80">
        <v>3</v>
      </c>
      <c r="B308" s="80">
        <v>3</v>
      </c>
      <c r="C308" s="76">
        <v>1</v>
      </c>
      <c r="D308" s="77">
        <v>1</v>
      </c>
      <c r="E308" s="77">
        <v>1</v>
      </c>
      <c r="F308" s="79">
        <v>1</v>
      </c>
      <c r="G308" s="78" t="s">
        <v>165</v>
      </c>
      <c r="H308" s="10">
        <v>275</v>
      </c>
      <c r="I308" s="83">
        <v>0</v>
      </c>
      <c r="J308" s="83">
        <v>0</v>
      </c>
      <c r="K308" s="83">
        <v>0</v>
      </c>
      <c r="L308" s="83">
        <v>0</v>
      </c>
      <c r="M308"/>
    </row>
    <row r="309" spans="1:13" ht="31.5" hidden="1" customHeight="1">
      <c r="A309" s="80">
        <v>3</v>
      </c>
      <c r="B309" s="80">
        <v>3</v>
      </c>
      <c r="C309" s="76">
        <v>1</v>
      </c>
      <c r="D309" s="77">
        <v>1</v>
      </c>
      <c r="E309" s="77">
        <v>2</v>
      </c>
      <c r="F309" s="79"/>
      <c r="G309" s="78" t="s">
        <v>188</v>
      </c>
      <c r="H309" s="10">
        <v>276</v>
      </c>
      <c r="I309" s="65">
        <f>SUM(I310:I311)</f>
        <v>0</v>
      </c>
      <c r="J309" s="65">
        <f>SUM(J310:J311)</f>
        <v>0</v>
      </c>
      <c r="K309" s="65">
        <f>SUM(K310:K311)</f>
        <v>0</v>
      </c>
      <c r="L309" s="65">
        <f>SUM(L310:L311)</f>
        <v>0</v>
      </c>
      <c r="M309"/>
    </row>
    <row r="310" spans="1:13" ht="25.5" hidden="1" customHeight="1">
      <c r="A310" s="80">
        <v>3</v>
      </c>
      <c r="B310" s="80">
        <v>3</v>
      </c>
      <c r="C310" s="76">
        <v>1</v>
      </c>
      <c r="D310" s="77">
        <v>1</v>
      </c>
      <c r="E310" s="77">
        <v>2</v>
      </c>
      <c r="F310" s="79">
        <v>1</v>
      </c>
      <c r="G310" s="78" t="s">
        <v>167</v>
      </c>
      <c r="H310" s="10">
        <v>277</v>
      </c>
      <c r="I310" s="83">
        <v>0</v>
      </c>
      <c r="J310" s="83">
        <v>0</v>
      </c>
      <c r="K310" s="83">
        <v>0</v>
      </c>
      <c r="L310" s="83">
        <v>0</v>
      </c>
      <c r="M310"/>
    </row>
    <row r="311" spans="1:13" ht="29.25" hidden="1" customHeight="1">
      <c r="A311" s="80">
        <v>3</v>
      </c>
      <c r="B311" s="80">
        <v>3</v>
      </c>
      <c r="C311" s="76">
        <v>1</v>
      </c>
      <c r="D311" s="77">
        <v>1</v>
      </c>
      <c r="E311" s="77">
        <v>2</v>
      </c>
      <c r="F311" s="79">
        <v>2</v>
      </c>
      <c r="G311" s="78" t="s">
        <v>168</v>
      </c>
      <c r="H311" s="10">
        <v>278</v>
      </c>
      <c r="I311" s="83">
        <v>0</v>
      </c>
      <c r="J311" s="83">
        <v>0</v>
      </c>
      <c r="K311" s="83">
        <v>0</v>
      </c>
      <c r="L311" s="83">
        <v>0</v>
      </c>
      <c r="M311"/>
    </row>
    <row r="312" spans="1:13" ht="28.5" hidden="1" customHeight="1">
      <c r="A312" s="80">
        <v>3</v>
      </c>
      <c r="B312" s="80">
        <v>3</v>
      </c>
      <c r="C312" s="76">
        <v>1</v>
      </c>
      <c r="D312" s="77">
        <v>1</v>
      </c>
      <c r="E312" s="77">
        <v>3</v>
      </c>
      <c r="F312" s="79"/>
      <c r="G312" s="78" t="s">
        <v>169</v>
      </c>
      <c r="H312" s="10">
        <v>279</v>
      </c>
      <c r="I312" s="65">
        <f>SUM(I313:I314)</f>
        <v>0</v>
      </c>
      <c r="J312" s="65">
        <f>SUM(J313:J314)</f>
        <v>0</v>
      </c>
      <c r="K312" s="65">
        <f>SUM(K313:K314)</f>
        <v>0</v>
      </c>
      <c r="L312" s="65">
        <f>SUM(L313:L314)</f>
        <v>0</v>
      </c>
      <c r="M312"/>
    </row>
    <row r="313" spans="1:13" ht="24.75" hidden="1" customHeight="1">
      <c r="A313" s="80">
        <v>3</v>
      </c>
      <c r="B313" s="80">
        <v>3</v>
      </c>
      <c r="C313" s="76">
        <v>1</v>
      </c>
      <c r="D313" s="77">
        <v>1</v>
      </c>
      <c r="E313" s="77">
        <v>3</v>
      </c>
      <c r="F313" s="79">
        <v>1</v>
      </c>
      <c r="G313" s="78" t="s">
        <v>170</v>
      </c>
      <c r="H313" s="10">
        <v>280</v>
      </c>
      <c r="I313" s="83">
        <v>0</v>
      </c>
      <c r="J313" s="83">
        <v>0</v>
      </c>
      <c r="K313" s="83">
        <v>0</v>
      </c>
      <c r="L313" s="83">
        <v>0</v>
      </c>
      <c r="M313"/>
    </row>
    <row r="314" spans="1:13" ht="22.5" hidden="1" customHeight="1">
      <c r="A314" s="80">
        <v>3</v>
      </c>
      <c r="B314" s="80">
        <v>3</v>
      </c>
      <c r="C314" s="76">
        <v>1</v>
      </c>
      <c r="D314" s="77">
        <v>1</v>
      </c>
      <c r="E314" s="77">
        <v>3</v>
      </c>
      <c r="F314" s="79">
        <v>2</v>
      </c>
      <c r="G314" s="78" t="s">
        <v>189</v>
      </c>
      <c r="H314" s="10">
        <v>281</v>
      </c>
      <c r="I314" s="83">
        <v>0</v>
      </c>
      <c r="J314" s="83">
        <v>0</v>
      </c>
      <c r="K314" s="83">
        <v>0</v>
      </c>
      <c r="L314" s="83">
        <v>0</v>
      </c>
      <c r="M314"/>
    </row>
    <row r="315" spans="1:13" hidden="1">
      <c r="A315" s="96">
        <v>3</v>
      </c>
      <c r="B315" s="71">
        <v>3</v>
      </c>
      <c r="C315" s="76">
        <v>1</v>
      </c>
      <c r="D315" s="77">
        <v>2</v>
      </c>
      <c r="E315" s="77"/>
      <c r="F315" s="79"/>
      <c r="G315" s="78" t="s">
        <v>202</v>
      </c>
      <c r="H315" s="10">
        <v>282</v>
      </c>
      <c r="I315" s="65">
        <f>I316</f>
        <v>0</v>
      </c>
      <c r="J315" s="139">
        <f>J316</f>
        <v>0</v>
      </c>
      <c r="K315" s="66">
        <f>K316</f>
        <v>0</v>
      </c>
      <c r="L315" s="66">
        <f>L316</f>
        <v>0</v>
      </c>
    </row>
    <row r="316" spans="1:13" ht="26.25" hidden="1" customHeight="1">
      <c r="A316" s="96">
        <v>3</v>
      </c>
      <c r="B316" s="96">
        <v>3</v>
      </c>
      <c r="C316" s="71">
        <v>1</v>
      </c>
      <c r="D316" s="69">
        <v>2</v>
      </c>
      <c r="E316" s="69">
        <v>1</v>
      </c>
      <c r="F316" s="72"/>
      <c r="G316" s="78" t="s">
        <v>202</v>
      </c>
      <c r="H316" s="10">
        <v>283</v>
      </c>
      <c r="I316" s="86">
        <f>SUM(I317:I318)</f>
        <v>0</v>
      </c>
      <c r="J316" s="140">
        <f>SUM(J317:J318)</f>
        <v>0</v>
      </c>
      <c r="K316" s="87">
        <f>SUM(K317:K318)</f>
        <v>0</v>
      </c>
      <c r="L316" s="87">
        <f>SUM(L317:L318)</f>
        <v>0</v>
      </c>
      <c r="M316"/>
    </row>
    <row r="317" spans="1:13" ht="25.5" hidden="1" customHeight="1">
      <c r="A317" s="80">
        <v>3</v>
      </c>
      <c r="B317" s="80">
        <v>3</v>
      </c>
      <c r="C317" s="76">
        <v>1</v>
      </c>
      <c r="D317" s="77">
        <v>2</v>
      </c>
      <c r="E317" s="77">
        <v>1</v>
      </c>
      <c r="F317" s="79">
        <v>1</v>
      </c>
      <c r="G317" s="78" t="s">
        <v>203</v>
      </c>
      <c r="H317" s="10">
        <v>284</v>
      </c>
      <c r="I317" s="83">
        <v>0</v>
      </c>
      <c r="J317" s="83">
        <v>0</v>
      </c>
      <c r="K317" s="83">
        <v>0</v>
      </c>
      <c r="L317" s="83">
        <v>0</v>
      </c>
      <c r="M317"/>
    </row>
    <row r="318" spans="1:13" ht="24" hidden="1" customHeight="1">
      <c r="A318" s="88">
        <v>3</v>
      </c>
      <c r="B318" s="123">
        <v>3</v>
      </c>
      <c r="C318" s="97">
        <v>1</v>
      </c>
      <c r="D318" s="98">
        <v>2</v>
      </c>
      <c r="E318" s="98">
        <v>1</v>
      </c>
      <c r="F318" s="99">
        <v>2</v>
      </c>
      <c r="G318" s="100" t="s">
        <v>204</v>
      </c>
      <c r="H318" s="10">
        <v>285</v>
      </c>
      <c r="I318" s="83">
        <v>0</v>
      </c>
      <c r="J318" s="83">
        <v>0</v>
      </c>
      <c r="K318" s="83">
        <v>0</v>
      </c>
      <c r="L318" s="83">
        <v>0</v>
      </c>
      <c r="M318"/>
    </row>
    <row r="319" spans="1:13" ht="27.75" hidden="1" customHeight="1">
      <c r="A319" s="76">
        <v>3</v>
      </c>
      <c r="B319" s="78">
        <v>3</v>
      </c>
      <c r="C319" s="76">
        <v>1</v>
      </c>
      <c r="D319" s="77">
        <v>3</v>
      </c>
      <c r="E319" s="77"/>
      <c r="F319" s="79"/>
      <c r="G319" s="78" t="s">
        <v>205</v>
      </c>
      <c r="H319" s="10">
        <v>286</v>
      </c>
      <c r="I319" s="65">
        <f>I320</f>
        <v>0</v>
      </c>
      <c r="J319" s="139">
        <f>J320</f>
        <v>0</v>
      </c>
      <c r="K319" s="66">
        <f>K320</f>
        <v>0</v>
      </c>
      <c r="L319" s="66">
        <f>L320</f>
        <v>0</v>
      </c>
      <c r="M319"/>
    </row>
    <row r="320" spans="1:13" ht="24" hidden="1" customHeight="1">
      <c r="A320" s="76">
        <v>3</v>
      </c>
      <c r="B320" s="100">
        <v>3</v>
      </c>
      <c r="C320" s="97">
        <v>1</v>
      </c>
      <c r="D320" s="98">
        <v>3</v>
      </c>
      <c r="E320" s="98">
        <v>1</v>
      </c>
      <c r="F320" s="99"/>
      <c r="G320" s="78" t="s">
        <v>205</v>
      </c>
      <c r="H320" s="10">
        <v>287</v>
      </c>
      <c r="I320" s="66">
        <f>I321+I322</f>
        <v>0</v>
      </c>
      <c r="J320" s="66">
        <f>J321+J322</f>
        <v>0</v>
      </c>
      <c r="K320" s="66">
        <f>K321+K322</f>
        <v>0</v>
      </c>
      <c r="L320" s="66">
        <f>L321+L322</f>
        <v>0</v>
      </c>
      <c r="M320"/>
    </row>
    <row r="321" spans="1:13" ht="27" hidden="1" customHeight="1">
      <c r="A321" s="76">
        <v>3</v>
      </c>
      <c r="B321" s="78">
        <v>3</v>
      </c>
      <c r="C321" s="76">
        <v>1</v>
      </c>
      <c r="D321" s="77">
        <v>3</v>
      </c>
      <c r="E321" s="77">
        <v>1</v>
      </c>
      <c r="F321" s="79">
        <v>1</v>
      </c>
      <c r="G321" s="78" t="s">
        <v>206</v>
      </c>
      <c r="H321" s="10">
        <v>288</v>
      </c>
      <c r="I321" s="128">
        <v>0</v>
      </c>
      <c r="J321" s="128">
        <v>0</v>
      </c>
      <c r="K321" s="128">
        <v>0</v>
      </c>
      <c r="L321" s="127">
        <v>0</v>
      </c>
      <c r="M321"/>
    </row>
    <row r="322" spans="1:13" ht="26.25" hidden="1" customHeight="1">
      <c r="A322" s="76">
        <v>3</v>
      </c>
      <c r="B322" s="78">
        <v>3</v>
      </c>
      <c r="C322" s="76">
        <v>1</v>
      </c>
      <c r="D322" s="77">
        <v>3</v>
      </c>
      <c r="E322" s="77">
        <v>1</v>
      </c>
      <c r="F322" s="79">
        <v>2</v>
      </c>
      <c r="G322" s="78" t="s">
        <v>207</v>
      </c>
      <c r="H322" s="10">
        <v>289</v>
      </c>
      <c r="I322" s="83">
        <v>0</v>
      </c>
      <c r="J322" s="83">
        <v>0</v>
      </c>
      <c r="K322" s="83">
        <v>0</v>
      </c>
      <c r="L322" s="83">
        <v>0</v>
      </c>
      <c r="M322"/>
    </row>
    <row r="323" spans="1:13" hidden="1">
      <c r="A323" s="76">
        <v>3</v>
      </c>
      <c r="B323" s="78">
        <v>3</v>
      </c>
      <c r="C323" s="76">
        <v>1</v>
      </c>
      <c r="D323" s="77">
        <v>4</v>
      </c>
      <c r="E323" s="77"/>
      <c r="F323" s="79"/>
      <c r="G323" s="78" t="s">
        <v>208</v>
      </c>
      <c r="H323" s="10">
        <v>290</v>
      </c>
      <c r="I323" s="65">
        <f>I324</f>
        <v>0</v>
      </c>
      <c r="J323" s="139">
        <f>J324</f>
        <v>0</v>
      </c>
      <c r="K323" s="66">
        <f>K324</f>
        <v>0</v>
      </c>
      <c r="L323" s="66">
        <f>L324</f>
        <v>0</v>
      </c>
    </row>
    <row r="324" spans="1:13" ht="31.5" hidden="1" customHeight="1">
      <c r="A324" s="80">
        <v>3</v>
      </c>
      <c r="B324" s="76">
        <v>3</v>
      </c>
      <c r="C324" s="77">
        <v>1</v>
      </c>
      <c r="D324" s="77">
        <v>4</v>
      </c>
      <c r="E324" s="77">
        <v>1</v>
      </c>
      <c r="F324" s="79"/>
      <c r="G324" s="78" t="s">
        <v>208</v>
      </c>
      <c r="H324" s="10">
        <v>291</v>
      </c>
      <c r="I324" s="65">
        <f>SUM(I325:I326)</f>
        <v>0</v>
      </c>
      <c r="J324" s="65">
        <f>SUM(J325:J326)</f>
        <v>0</v>
      </c>
      <c r="K324" s="65">
        <f>SUM(K325:K326)</f>
        <v>0</v>
      </c>
      <c r="L324" s="65">
        <f>SUM(L325:L326)</f>
        <v>0</v>
      </c>
      <c r="M324"/>
    </row>
    <row r="325" spans="1:13" hidden="1">
      <c r="A325" s="80">
        <v>3</v>
      </c>
      <c r="B325" s="76">
        <v>3</v>
      </c>
      <c r="C325" s="77">
        <v>1</v>
      </c>
      <c r="D325" s="77">
        <v>4</v>
      </c>
      <c r="E325" s="77">
        <v>1</v>
      </c>
      <c r="F325" s="79">
        <v>1</v>
      </c>
      <c r="G325" s="78" t="s">
        <v>209</v>
      </c>
      <c r="H325" s="10">
        <v>292</v>
      </c>
      <c r="I325" s="82">
        <v>0</v>
      </c>
      <c r="J325" s="83">
        <v>0</v>
      </c>
      <c r="K325" s="83">
        <v>0</v>
      </c>
      <c r="L325" s="82">
        <v>0</v>
      </c>
    </row>
    <row r="326" spans="1:13" ht="30.75" hidden="1" customHeight="1">
      <c r="A326" s="76">
        <v>3</v>
      </c>
      <c r="B326" s="77">
        <v>3</v>
      </c>
      <c r="C326" s="77">
        <v>1</v>
      </c>
      <c r="D326" s="77">
        <v>4</v>
      </c>
      <c r="E326" s="77">
        <v>1</v>
      </c>
      <c r="F326" s="79">
        <v>2</v>
      </c>
      <c r="G326" s="78" t="s">
        <v>210</v>
      </c>
      <c r="H326" s="10">
        <v>293</v>
      </c>
      <c r="I326" s="83">
        <v>0</v>
      </c>
      <c r="J326" s="128">
        <v>0</v>
      </c>
      <c r="K326" s="128">
        <v>0</v>
      </c>
      <c r="L326" s="127">
        <v>0</v>
      </c>
      <c r="M326"/>
    </row>
    <row r="327" spans="1:13" ht="26.25" hidden="1" customHeight="1">
      <c r="A327" s="76">
        <v>3</v>
      </c>
      <c r="B327" s="77">
        <v>3</v>
      </c>
      <c r="C327" s="77">
        <v>1</v>
      </c>
      <c r="D327" s="77">
        <v>5</v>
      </c>
      <c r="E327" s="77"/>
      <c r="F327" s="79"/>
      <c r="G327" s="78" t="s">
        <v>211</v>
      </c>
      <c r="H327" s="10">
        <v>294</v>
      </c>
      <c r="I327" s="87">
        <f t="shared" ref="I327:L328" si="28">I328</f>
        <v>0</v>
      </c>
      <c r="J327" s="139">
        <f t="shared" si="28"/>
        <v>0</v>
      </c>
      <c r="K327" s="66">
        <f t="shared" si="28"/>
        <v>0</v>
      </c>
      <c r="L327" s="66">
        <f t="shared" si="28"/>
        <v>0</v>
      </c>
      <c r="M327"/>
    </row>
    <row r="328" spans="1:13" ht="30" hidden="1" customHeight="1">
      <c r="A328" s="71">
        <v>3</v>
      </c>
      <c r="B328" s="98">
        <v>3</v>
      </c>
      <c r="C328" s="98">
        <v>1</v>
      </c>
      <c r="D328" s="98">
        <v>5</v>
      </c>
      <c r="E328" s="98">
        <v>1</v>
      </c>
      <c r="F328" s="99"/>
      <c r="G328" s="78" t="s">
        <v>211</v>
      </c>
      <c r="H328" s="10">
        <v>295</v>
      </c>
      <c r="I328" s="66">
        <f t="shared" si="28"/>
        <v>0</v>
      </c>
      <c r="J328" s="140">
        <f t="shared" si="28"/>
        <v>0</v>
      </c>
      <c r="K328" s="87">
        <f t="shared" si="28"/>
        <v>0</v>
      </c>
      <c r="L328" s="87">
        <f t="shared" si="28"/>
        <v>0</v>
      </c>
      <c r="M328"/>
    </row>
    <row r="329" spans="1:13" ht="30" hidden="1" customHeight="1">
      <c r="A329" s="76">
        <v>3</v>
      </c>
      <c r="B329" s="77">
        <v>3</v>
      </c>
      <c r="C329" s="77">
        <v>1</v>
      </c>
      <c r="D329" s="77">
        <v>5</v>
      </c>
      <c r="E329" s="77">
        <v>1</v>
      </c>
      <c r="F329" s="79">
        <v>1</v>
      </c>
      <c r="G329" s="78" t="s">
        <v>212</v>
      </c>
      <c r="H329" s="10">
        <v>296</v>
      </c>
      <c r="I329" s="83">
        <v>0</v>
      </c>
      <c r="J329" s="128">
        <v>0</v>
      </c>
      <c r="K329" s="128">
        <v>0</v>
      </c>
      <c r="L329" s="127">
        <v>0</v>
      </c>
      <c r="M329"/>
    </row>
    <row r="330" spans="1:13" ht="30" hidden="1" customHeight="1">
      <c r="A330" s="76">
        <v>3</v>
      </c>
      <c r="B330" s="77">
        <v>3</v>
      </c>
      <c r="C330" s="77">
        <v>1</v>
      </c>
      <c r="D330" s="77">
        <v>6</v>
      </c>
      <c r="E330" s="77"/>
      <c r="F330" s="79"/>
      <c r="G330" s="78" t="s">
        <v>182</v>
      </c>
      <c r="H330" s="10">
        <v>297</v>
      </c>
      <c r="I330" s="66">
        <f t="shared" ref="I330:L331" si="29">I331</f>
        <v>0</v>
      </c>
      <c r="J330" s="139">
        <f t="shared" si="29"/>
        <v>0</v>
      </c>
      <c r="K330" s="66">
        <f t="shared" si="29"/>
        <v>0</v>
      </c>
      <c r="L330" s="66">
        <f t="shared" si="29"/>
        <v>0</v>
      </c>
      <c r="M330"/>
    </row>
    <row r="331" spans="1:13" ht="30" hidden="1" customHeight="1">
      <c r="A331" s="76">
        <v>3</v>
      </c>
      <c r="B331" s="77">
        <v>3</v>
      </c>
      <c r="C331" s="77">
        <v>1</v>
      </c>
      <c r="D331" s="77">
        <v>6</v>
      </c>
      <c r="E331" s="77">
        <v>1</v>
      </c>
      <c r="F331" s="79"/>
      <c r="G331" s="78" t="s">
        <v>182</v>
      </c>
      <c r="H331" s="10">
        <v>298</v>
      </c>
      <c r="I331" s="65">
        <f t="shared" si="29"/>
        <v>0</v>
      </c>
      <c r="J331" s="139">
        <f t="shared" si="29"/>
        <v>0</v>
      </c>
      <c r="K331" s="66">
        <f t="shared" si="29"/>
        <v>0</v>
      </c>
      <c r="L331" s="66">
        <f t="shared" si="29"/>
        <v>0</v>
      </c>
      <c r="M331"/>
    </row>
    <row r="332" spans="1:13" ht="25.5" hidden="1" customHeight="1">
      <c r="A332" s="76">
        <v>3</v>
      </c>
      <c r="B332" s="77">
        <v>3</v>
      </c>
      <c r="C332" s="77">
        <v>1</v>
      </c>
      <c r="D332" s="77">
        <v>6</v>
      </c>
      <c r="E332" s="77">
        <v>1</v>
      </c>
      <c r="F332" s="79">
        <v>1</v>
      </c>
      <c r="G332" s="78" t="s">
        <v>182</v>
      </c>
      <c r="H332" s="10">
        <v>299</v>
      </c>
      <c r="I332" s="128">
        <v>0</v>
      </c>
      <c r="J332" s="128">
        <v>0</v>
      </c>
      <c r="K332" s="128">
        <v>0</v>
      </c>
      <c r="L332" s="127">
        <v>0</v>
      </c>
      <c r="M332"/>
    </row>
    <row r="333" spans="1:13" ht="22.5" hidden="1" customHeight="1">
      <c r="A333" s="76">
        <v>3</v>
      </c>
      <c r="B333" s="77">
        <v>3</v>
      </c>
      <c r="C333" s="77">
        <v>1</v>
      </c>
      <c r="D333" s="77">
        <v>7</v>
      </c>
      <c r="E333" s="77"/>
      <c r="F333" s="79"/>
      <c r="G333" s="78" t="s">
        <v>213</v>
      </c>
      <c r="H333" s="10">
        <v>300</v>
      </c>
      <c r="I333" s="65">
        <f>I334</f>
        <v>0</v>
      </c>
      <c r="J333" s="139">
        <f>J334</f>
        <v>0</v>
      </c>
      <c r="K333" s="66">
        <f>K334</f>
        <v>0</v>
      </c>
      <c r="L333" s="66">
        <f>L334</f>
        <v>0</v>
      </c>
      <c r="M333"/>
    </row>
    <row r="334" spans="1:13" ht="25.5" hidden="1" customHeight="1">
      <c r="A334" s="76">
        <v>3</v>
      </c>
      <c r="B334" s="77">
        <v>3</v>
      </c>
      <c r="C334" s="77">
        <v>1</v>
      </c>
      <c r="D334" s="77">
        <v>7</v>
      </c>
      <c r="E334" s="77">
        <v>1</v>
      </c>
      <c r="F334" s="79"/>
      <c r="G334" s="78" t="s">
        <v>213</v>
      </c>
      <c r="H334" s="10">
        <v>301</v>
      </c>
      <c r="I334" s="65">
        <f>I335+I336</f>
        <v>0</v>
      </c>
      <c r="J334" s="65">
        <f>J335+J336</f>
        <v>0</v>
      </c>
      <c r="K334" s="65">
        <f>K335+K336</f>
        <v>0</v>
      </c>
      <c r="L334" s="65">
        <f>L335+L336</f>
        <v>0</v>
      </c>
      <c r="M334"/>
    </row>
    <row r="335" spans="1:13" ht="27" hidden="1" customHeight="1">
      <c r="A335" s="76">
        <v>3</v>
      </c>
      <c r="B335" s="77">
        <v>3</v>
      </c>
      <c r="C335" s="77">
        <v>1</v>
      </c>
      <c r="D335" s="77">
        <v>7</v>
      </c>
      <c r="E335" s="77">
        <v>1</v>
      </c>
      <c r="F335" s="79">
        <v>1</v>
      </c>
      <c r="G335" s="78" t="s">
        <v>214</v>
      </c>
      <c r="H335" s="10">
        <v>302</v>
      </c>
      <c r="I335" s="128">
        <v>0</v>
      </c>
      <c r="J335" s="128">
        <v>0</v>
      </c>
      <c r="K335" s="128">
        <v>0</v>
      </c>
      <c r="L335" s="127">
        <v>0</v>
      </c>
      <c r="M335"/>
    </row>
    <row r="336" spans="1:13" ht="27.75" hidden="1" customHeight="1">
      <c r="A336" s="76">
        <v>3</v>
      </c>
      <c r="B336" s="77">
        <v>3</v>
      </c>
      <c r="C336" s="77">
        <v>1</v>
      </c>
      <c r="D336" s="77">
        <v>7</v>
      </c>
      <c r="E336" s="77">
        <v>1</v>
      </c>
      <c r="F336" s="79">
        <v>2</v>
      </c>
      <c r="G336" s="78" t="s">
        <v>215</v>
      </c>
      <c r="H336" s="10">
        <v>303</v>
      </c>
      <c r="I336" s="83">
        <v>0</v>
      </c>
      <c r="J336" s="83">
        <v>0</v>
      </c>
      <c r="K336" s="83">
        <v>0</v>
      </c>
      <c r="L336" s="83">
        <v>0</v>
      </c>
      <c r="M336"/>
    </row>
    <row r="337" spans="1:16" ht="38.25" hidden="1" customHeight="1">
      <c r="A337" s="76">
        <v>3</v>
      </c>
      <c r="B337" s="77">
        <v>3</v>
      </c>
      <c r="C337" s="77">
        <v>2</v>
      </c>
      <c r="D337" s="77"/>
      <c r="E337" s="77"/>
      <c r="F337" s="79"/>
      <c r="G337" s="78" t="s">
        <v>216</v>
      </c>
      <c r="H337" s="10">
        <v>304</v>
      </c>
      <c r="I337" s="65">
        <f>SUM(I338+I347+I351+I355+I359+I362+I365)</f>
        <v>0</v>
      </c>
      <c r="J337" s="139">
        <f>SUM(J338+J347+J351+J355+J359+J362+J365)</f>
        <v>0</v>
      </c>
      <c r="K337" s="66">
        <f>SUM(K338+K347+K351+K355+K359+K362+K365)</f>
        <v>0</v>
      </c>
      <c r="L337" s="66">
        <f>SUM(L338+L347+L351+L355+L359+L362+L365)</f>
        <v>0</v>
      </c>
      <c r="M337"/>
    </row>
    <row r="338" spans="1:16" ht="30" hidden="1" customHeight="1">
      <c r="A338" s="76">
        <v>3</v>
      </c>
      <c r="B338" s="77">
        <v>3</v>
      </c>
      <c r="C338" s="77">
        <v>2</v>
      </c>
      <c r="D338" s="77">
        <v>1</v>
      </c>
      <c r="E338" s="77"/>
      <c r="F338" s="79"/>
      <c r="G338" s="78" t="s">
        <v>164</v>
      </c>
      <c r="H338" s="10">
        <v>305</v>
      </c>
      <c r="I338" s="65">
        <f>I339</f>
        <v>0</v>
      </c>
      <c r="J338" s="139">
        <f>J339</f>
        <v>0</v>
      </c>
      <c r="K338" s="66">
        <f>K339</f>
        <v>0</v>
      </c>
      <c r="L338" s="66">
        <f>L339</f>
        <v>0</v>
      </c>
      <c r="M338"/>
    </row>
    <row r="339" spans="1:16" hidden="1">
      <c r="A339" s="80">
        <v>3</v>
      </c>
      <c r="B339" s="76">
        <v>3</v>
      </c>
      <c r="C339" s="77">
        <v>2</v>
      </c>
      <c r="D339" s="78">
        <v>1</v>
      </c>
      <c r="E339" s="76">
        <v>1</v>
      </c>
      <c r="F339" s="79"/>
      <c r="G339" s="78" t="s">
        <v>164</v>
      </c>
      <c r="H339" s="10">
        <v>306</v>
      </c>
      <c r="I339" s="65">
        <f t="shared" ref="I339:P339" si="30">SUM(I340:I340)</f>
        <v>0</v>
      </c>
      <c r="J339" s="65">
        <f t="shared" si="30"/>
        <v>0</v>
      </c>
      <c r="K339" s="65">
        <f t="shared" si="30"/>
        <v>0</v>
      </c>
      <c r="L339" s="65">
        <f t="shared" si="30"/>
        <v>0</v>
      </c>
      <c r="M339" s="141">
        <f t="shared" si="30"/>
        <v>0</v>
      </c>
      <c r="N339" s="141">
        <f t="shared" si="30"/>
        <v>0</v>
      </c>
      <c r="O339" s="141">
        <f t="shared" si="30"/>
        <v>0</v>
      </c>
      <c r="P339" s="141">
        <f t="shared" si="30"/>
        <v>0</v>
      </c>
    </row>
    <row r="340" spans="1:16" ht="27.75" hidden="1" customHeight="1">
      <c r="A340" s="80">
        <v>3</v>
      </c>
      <c r="B340" s="76">
        <v>3</v>
      </c>
      <c r="C340" s="77">
        <v>2</v>
      </c>
      <c r="D340" s="78">
        <v>1</v>
      </c>
      <c r="E340" s="76">
        <v>1</v>
      </c>
      <c r="F340" s="79">
        <v>1</v>
      </c>
      <c r="G340" s="78" t="s">
        <v>165</v>
      </c>
      <c r="H340" s="10">
        <v>307</v>
      </c>
      <c r="I340" s="128">
        <v>0</v>
      </c>
      <c r="J340" s="128">
        <v>0</v>
      </c>
      <c r="K340" s="128">
        <v>0</v>
      </c>
      <c r="L340" s="127">
        <v>0</v>
      </c>
      <c r="M340"/>
    </row>
    <row r="341" spans="1:16" hidden="1">
      <c r="A341" s="80">
        <v>3</v>
      </c>
      <c r="B341" s="76">
        <v>3</v>
      </c>
      <c r="C341" s="77">
        <v>2</v>
      </c>
      <c r="D341" s="78">
        <v>1</v>
      </c>
      <c r="E341" s="76">
        <v>2</v>
      </c>
      <c r="F341" s="79"/>
      <c r="G341" s="100" t="s">
        <v>188</v>
      </c>
      <c r="H341" s="10">
        <v>308</v>
      </c>
      <c r="I341" s="65">
        <f>SUM(I342:I343)</f>
        <v>0</v>
      </c>
      <c r="J341" s="65">
        <f>SUM(J342:J343)</f>
        <v>0</v>
      </c>
      <c r="K341" s="65">
        <f>SUM(K342:K343)</f>
        <v>0</v>
      </c>
      <c r="L341" s="65">
        <f>SUM(L342:L343)</f>
        <v>0</v>
      </c>
    </row>
    <row r="342" spans="1:16" hidden="1">
      <c r="A342" s="80">
        <v>3</v>
      </c>
      <c r="B342" s="76">
        <v>3</v>
      </c>
      <c r="C342" s="77">
        <v>2</v>
      </c>
      <c r="D342" s="78">
        <v>1</v>
      </c>
      <c r="E342" s="76">
        <v>2</v>
      </c>
      <c r="F342" s="79">
        <v>1</v>
      </c>
      <c r="G342" s="100" t="s">
        <v>167</v>
      </c>
      <c r="H342" s="10">
        <v>309</v>
      </c>
      <c r="I342" s="128">
        <v>0</v>
      </c>
      <c r="J342" s="128">
        <v>0</v>
      </c>
      <c r="K342" s="128">
        <v>0</v>
      </c>
      <c r="L342" s="127">
        <v>0</v>
      </c>
    </row>
    <row r="343" spans="1:16" hidden="1">
      <c r="A343" s="80">
        <v>3</v>
      </c>
      <c r="B343" s="76">
        <v>3</v>
      </c>
      <c r="C343" s="77">
        <v>2</v>
      </c>
      <c r="D343" s="78">
        <v>1</v>
      </c>
      <c r="E343" s="76">
        <v>2</v>
      </c>
      <c r="F343" s="79">
        <v>2</v>
      </c>
      <c r="G343" s="100" t="s">
        <v>168</v>
      </c>
      <c r="H343" s="10">
        <v>310</v>
      </c>
      <c r="I343" s="83">
        <v>0</v>
      </c>
      <c r="J343" s="83">
        <v>0</v>
      </c>
      <c r="K343" s="83">
        <v>0</v>
      </c>
      <c r="L343" s="83">
        <v>0</v>
      </c>
    </row>
    <row r="344" spans="1:16" hidden="1">
      <c r="A344" s="80">
        <v>3</v>
      </c>
      <c r="B344" s="76">
        <v>3</v>
      </c>
      <c r="C344" s="77">
        <v>2</v>
      </c>
      <c r="D344" s="78">
        <v>1</v>
      </c>
      <c r="E344" s="76">
        <v>3</v>
      </c>
      <c r="F344" s="79"/>
      <c r="G344" s="100" t="s">
        <v>169</v>
      </c>
      <c r="H344" s="10">
        <v>311</v>
      </c>
      <c r="I344" s="65">
        <f>SUM(I345:I346)</f>
        <v>0</v>
      </c>
      <c r="J344" s="65">
        <f>SUM(J345:J346)</f>
        <v>0</v>
      </c>
      <c r="K344" s="65">
        <f>SUM(K345:K346)</f>
        <v>0</v>
      </c>
      <c r="L344" s="65">
        <f>SUM(L345:L346)</f>
        <v>0</v>
      </c>
    </row>
    <row r="345" spans="1:16" hidden="1">
      <c r="A345" s="80">
        <v>3</v>
      </c>
      <c r="B345" s="76">
        <v>3</v>
      </c>
      <c r="C345" s="77">
        <v>2</v>
      </c>
      <c r="D345" s="78">
        <v>1</v>
      </c>
      <c r="E345" s="76">
        <v>3</v>
      </c>
      <c r="F345" s="79">
        <v>1</v>
      </c>
      <c r="G345" s="100" t="s">
        <v>170</v>
      </c>
      <c r="H345" s="10">
        <v>312</v>
      </c>
      <c r="I345" s="83">
        <v>0</v>
      </c>
      <c r="J345" s="83">
        <v>0</v>
      </c>
      <c r="K345" s="83">
        <v>0</v>
      </c>
      <c r="L345" s="83">
        <v>0</v>
      </c>
    </row>
    <row r="346" spans="1:16" hidden="1">
      <c r="A346" s="80">
        <v>3</v>
      </c>
      <c r="B346" s="76">
        <v>3</v>
      </c>
      <c r="C346" s="77">
        <v>2</v>
      </c>
      <c r="D346" s="78">
        <v>1</v>
      </c>
      <c r="E346" s="76">
        <v>3</v>
      </c>
      <c r="F346" s="79">
        <v>2</v>
      </c>
      <c r="G346" s="100" t="s">
        <v>189</v>
      </c>
      <c r="H346" s="10">
        <v>313</v>
      </c>
      <c r="I346" s="101">
        <v>0</v>
      </c>
      <c r="J346" s="142">
        <v>0</v>
      </c>
      <c r="K346" s="101">
        <v>0</v>
      </c>
      <c r="L346" s="101">
        <v>0</v>
      </c>
    </row>
    <row r="347" spans="1:16" hidden="1">
      <c r="A347" s="88">
        <v>3</v>
      </c>
      <c r="B347" s="88">
        <v>3</v>
      </c>
      <c r="C347" s="97">
        <v>2</v>
      </c>
      <c r="D347" s="100">
        <v>2</v>
      </c>
      <c r="E347" s="97"/>
      <c r="F347" s="99"/>
      <c r="G347" s="100" t="s">
        <v>202</v>
      </c>
      <c r="H347" s="10">
        <v>314</v>
      </c>
      <c r="I347" s="93">
        <f>I348</f>
        <v>0</v>
      </c>
      <c r="J347" s="143">
        <f>J348</f>
        <v>0</v>
      </c>
      <c r="K347" s="94">
        <f>K348</f>
        <v>0</v>
      </c>
      <c r="L347" s="94">
        <f>L348</f>
        <v>0</v>
      </c>
    </row>
    <row r="348" spans="1:16" hidden="1">
      <c r="A348" s="80">
        <v>3</v>
      </c>
      <c r="B348" s="80">
        <v>3</v>
      </c>
      <c r="C348" s="76">
        <v>2</v>
      </c>
      <c r="D348" s="78">
        <v>2</v>
      </c>
      <c r="E348" s="76">
        <v>1</v>
      </c>
      <c r="F348" s="79"/>
      <c r="G348" s="100" t="s">
        <v>202</v>
      </c>
      <c r="H348" s="10">
        <v>315</v>
      </c>
      <c r="I348" s="65">
        <f>SUM(I349:I350)</f>
        <v>0</v>
      </c>
      <c r="J348" s="106">
        <f>SUM(J349:J350)</f>
        <v>0</v>
      </c>
      <c r="K348" s="66">
        <f>SUM(K349:K350)</f>
        <v>0</v>
      </c>
      <c r="L348" s="66">
        <f>SUM(L349:L350)</f>
        <v>0</v>
      </c>
    </row>
    <row r="349" spans="1:16" ht="25.5" hidden="1">
      <c r="A349" s="80">
        <v>3</v>
      </c>
      <c r="B349" s="80">
        <v>3</v>
      </c>
      <c r="C349" s="76">
        <v>2</v>
      </c>
      <c r="D349" s="78">
        <v>2</v>
      </c>
      <c r="E349" s="80">
        <v>1</v>
      </c>
      <c r="F349" s="111">
        <v>1</v>
      </c>
      <c r="G349" s="78" t="s">
        <v>203</v>
      </c>
      <c r="H349" s="10">
        <v>316</v>
      </c>
      <c r="I349" s="83">
        <v>0</v>
      </c>
      <c r="J349" s="83">
        <v>0</v>
      </c>
      <c r="K349" s="83">
        <v>0</v>
      </c>
      <c r="L349" s="83">
        <v>0</v>
      </c>
    </row>
    <row r="350" spans="1:16" hidden="1">
      <c r="A350" s="88">
        <v>3</v>
      </c>
      <c r="B350" s="88">
        <v>3</v>
      </c>
      <c r="C350" s="89">
        <v>2</v>
      </c>
      <c r="D350" s="90">
        <v>2</v>
      </c>
      <c r="E350" s="91">
        <v>1</v>
      </c>
      <c r="F350" s="119">
        <v>2</v>
      </c>
      <c r="G350" s="91" t="s">
        <v>204</v>
      </c>
      <c r="H350" s="10">
        <v>317</v>
      </c>
      <c r="I350" s="83">
        <v>0</v>
      </c>
      <c r="J350" s="83">
        <v>0</v>
      </c>
      <c r="K350" s="83">
        <v>0</v>
      </c>
      <c r="L350" s="83">
        <v>0</v>
      </c>
    </row>
    <row r="351" spans="1:16" ht="23.25" hidden="1" customHeight="1">
      <c r="A351" s="80">
        <v>3</v>
      </c>
      <c r="B351" s="80">
        <v>3</v>
      </c>
      <c r="C351" s="76">
        <v>2</v>
      </c>
      <c r="D351" s="77">
        <v>3</v>
      </c>
      <c r="E351" s="78"/>
      <c r="F351" s="111"/>
      <c r="G351" s="78" t="s">
        <v>205</v>
      </c>
      <c r="H351" s="10">
        <v>318</v>
      </c>
      <c r="I351" s="65">
        <f>I352</f>
        <v>0</v>
      </c>
      <c r="J351" s="106">
        <f>J352</f>
        <v>0</v>
      </c>
      <c r="K351" s="66">
        <f>K352</f>
        <v>0</v>
      </c>
      <c r="L351" s="66">
        <f>L352</f>
        <v>0</v>
      </c>
      <c r="M351"/>
    </row>
    <row r="352" spans="1:16" ht="27.75" hidden="1" customHeight="1">
      <c r="A352" s="80">
        <v>3</v>
      </c>
      <c r="B352" s="80">
        <v>3</v>
      </c>
      <c r="C352" s="76">
        <v>2</v>
      </c>
      <c r="D352" s="77">
        <v>3</v>
      </c>
      <c r="E352" s="78">
        <v>1</v>
      </c>
      <c r="F352" s="111"/>
      <c r="G352" s="78" t="s">
        <v>205</v>
      </c>
      <c r="H352" s="10">
        <v>319</v>
      </c>
      <c r="I352" s="65">
        <f>I353+I354</f>
        <v>0</v>
      </c>
      <c r="J352" s="65">
        <f>J353+J354</f>
        <v>0</v>
      </c>
      <c r="K352" s="65">
        <f>K353+K354</f>
        <v>0</v>
      </c>
      <c r="L352" s="65">
        <f>L353+L354</f>
        <v>0</v>
      </c>
      <c r="M352"/>
    </row>
    <row r="353" spans="1:13" ht="28.5" hidden="1" customHeight="1">
      <c r="A353" s="80">
        <v>3</v>
      </c>
      <c r="B353" s="80">
        <v>3</v>
      </c>
      <c r="C353" s="76">
        <v>2</v>
      </c>
      <c r="D353" s="77">
        <v>3</v>
      </c>
      <c r="E353" s="78">
        <v>1</v>
      </c>
      <c r="F353" s="111">
        <v>1</v>
      </c>
      <c r="G353" s="78" t="s">
        <v>206</v>
      </c>
      <c r="H353" s="10">
        <v>320</v>
      </c>
      <c r="I353" s="128">
        <v>0</v>
      </c>
      <c r="J353" s="128">
        <v>0</v>
      </c>
      <c r="K353" s="128">
        <v>0</v>
      </c>
      <c r="L353" s="127">
        <v>0</v>
      </c>
      <c r="M353"/>
    </row>
    <row r="354" spans="1:13" ht="27.75" hidden="1" customHeight="1">
      <c r="A354" s="80">
        <v>3</v>
      </c>
      <c r="B354" s="80">
        <v>3</v>
      </c>
      <c r="C354" s="76">
        <v>2</v>
      </c>
      <c r="D354" s="77">
        <v>3</v>
      </c>
      <c r="E354" s="78">
        <v>1</v>
      </c>
      <c r="F354" s="111">
        <v>2</v>
      </c>
      <c r="G354" s="78" t="s">
        <v>207</v>
      </c>
      <c r="H354" s="10">
        <v>321</v>
      </c>
      <c r="I354" s="83">
        <v>0</v>
      </c>
      <c r="J354" s="83">
        <v>0</v>
      </c>
      <c r="K354" s="83">
        <v>0</v>
      </c>
      <c r="L354" s="83">
        <v>0</v>
      </c>
      <c r="M354"/>
    </row>
    <row r="355" spans="1:13" hidden="1">
      <c r="A355" s="80">
        <v>3</v>
      </c>
      <c r="B355" s="80">
        <v>3</v>
      </c>
      <c r="C355" s="76">
        <v>2</v>
      </c>
      <c r="D355" s="77">
        <v>4</v>
      </c>
      <c r="E355" s="77"/>
      <c r="F355" s="79"/>
      <c r="G355" s="78" t="s">
        <v>208</v>
      </c>
      <c r="H355" s="10">
        <v>322</v>
      </c>
      <c r="I355" s="65">
        <f>I356</f>
        <v>0</v>
      </c>
      <c r="J355" s="106">
        <f>J356</f>
        <v>0</v>
      </c>
      <c r="K355" s="66">
        <f>K356</f>
        <v>0</v>
      </c>
      <c r="L355" s="66">
        <f>L356</f>
        <v>0</v>
      </c>
    </row>
    <row r="356" spans="1:13" hidden="1">
      <c r="A356" s="96">
        <v>3</v>
      </c>
      <c r="B356" s="96">
        <v>3</v>
      </c>
      <c r="C356" s="71">
        <v>2</v>
      </c>
      <c r="D356" s="69">
        <v>4</v>
      </c>
      <c r="E356" s="69">
        <v>1</v>
      </c>
      <c r="F356" s="72"/>
      <c r="G356" s="78" t="s">
        <v>208</v>
      </c>
      <c r="H356" s="10">
        <v>323</v>
      </c>
      <c r="I356" s="86">
        <f>SUM(I357:I358)</f>
        <v>0</v>
      </c>
      <c r="J356" s="108">
        <f>SUM(J357:J358)</f>
        <v>0</v>
      </c>
      <c r="K356" s="87">
        <f>SUM(K357:K358)</f>
        <v>0</v>
      </c>
      <c r="L356" s="87">
        <f>SUM(L357:L358)</f>
        <v>0</v>
      </c>
    </row>
    <row r="357" spans="1:13" ht="30.75" hidden="1" customHeight="1">
      <c r="A357" s="80">
        <v>3</v>
      </c>
      <c r="B357" s="80">
        <v>3</v>
      </c>
      <c r="C357" s="76">
        <v>2</v>
      </c>
      <c r="D357" s="77">
        <v>4</v>
      </c>
      <c r="E357" s="77">
        <v>1</v>
      </c>
      <c r="F357" s="79">
        <v>1</v>
      </c>
      <c r="G357" s="78" t="s">
        <v>209</v>
      </c>
      <c r="H357" s="10">
        <v>324</v>
      </c>
      <c r="I357" s="83">
        <v>0</v>
      </c>
      <c r="J357" s="83">
        <v>0</v>
      </c>
      <c r="K357" s="83">
        <v>0</v>
      </c>
      <c r="L357" s="83">
        <v>0</v>
      </c>
      <c r="M357"/>
    </row>
    <row r="358" spans="1:13" hidden="1">
      <c r="A358" s="80">
        <v>3</v>
      </c>
      <c r="B358" s="80">
        <v>3</v>
      </c>
      <c r="C358" s="76">
        <v>2</v>
      </c>
      <c r="D358" s="77">
        <v>4</v>
      </c>
      <c r="E358" s="77">
        <v>1</v>
      </c>
      <c r="F358" s="79">
        <v>2</v>
      </c>
      <c r="G358" s="78" t="s">
        <v>217</v>
      </c>
      <c r="H358" s="10">
        <v>325</v>
      </c>
      <c r="I358" s="83">
        <v>0</v>
      </c>
      <c r="J358" s="83">
        <v>0</v>
      </c>
      <c r="K358" s="83">
        <v>0</v>
      </c>
      <c r="L358" s="83">
        <v>0</v>
      </c>
    </row>
    <row r="359" spans="1:13" hidden="1">
      <c r="A359" s="80">
        <v>3</v>
      </c>
      <c r="B359" s="80">
        <v>3</v>
      </c>
      <c r="C359" s="76">
        <v>2</v>
      </c>
      <c r="D359" s="77">
        <v>5</v>
      </c>
      <c r="E359" s="77"/>
      <c r="F359" s="79"/>
      <c r="G359" s="78" t="s">
        <v>211</v>
      </c>
      <c r="H359" s="10">
        <v>326</v>
      </c>
      <c r="I359" s="65">
        <f t="shared" ref="I359:L360" si="31">I360</f>
        <v>0</v>
      </c>
      <c r="J359" s="106">
        <f t="shared" si="31"/>
        <v>0</v>
      </c>
      <c r="K359" s="66">
        <f t="shared" si="31"/>
        <v>0</v>
      </c>
      <c r="L359" s="66">
        <f t="shared" si="31"/>
        <v>0</v>
      </c>
    </row>
    <row r="360" spans="1:13" hidden="1">
      <c r="A360" s="96">
        <v>3</v>
      </c>
      <c r="B360" s="96">
        <v>3</v>
      </c>
      <c r="C360" s="71">
        <v>2</v>
      </c>
      <c r="D360" s="69">
        <v>5</v>
      </c>
      <c r="E360" s="69">
        <v>1</v>
      </c>
      <c r="F360" s="72"/>
      <c r="G360" s="78" t="s">
        <v>211</v>
      </c>
      <c r="H360" s="10">
        <v>327</v>
      </c>
      <c r="I360" s="86">
        <f t="shared" si="31"/>
        <v>0</v>
      </c>
      <c r="J360" s="108">
        <f t="shared" si="31"/>
        <v>0</v>
      </c>
      <c r="K360" s="87">
        <f t="shared" si="31"/>
        <v>0</v>
      </c>
      <c r="L360" s="87">
        <f t="shared" si="31"/>
        <v>0</v>
      </c>
    </row>
    <row r="361" spans="1:13" hidden="1">
      <c r="A361" s="80">
        <v>3</v>
      </c>
      <c r="B361" s="80">
        <v>3</v>
      </c>
      <c r="C361" s="76">
        <v>2</v>
      </c>
      <c r="D361" s="77">
        <v>5</v>
      </c>
      <c r="E361" s="77">
        <v>1</v>
      </c>
      <c r="F361" s="79">
        <v>1</v>
      </c>
      <c r="G361" s="78" t="s">
        <v>211</v>
      </c>
      <c r="H361" s="10">
        <v>328</v>
      </c>
      <c r="I361" s="128">
        <v>0</v>
      </c>
      <c r="J361" s="128">
        <v>0</v>
      </c>
      <c r="K361" s="128">
        <v>0</v>
      </c>
      <c r="L361" s="127">
        <v>0</v>
      </c>
    </row>
    <row r="362" spans="1:13" ht="30.75" hidden="1" customHeight="1">
      <c r="A362" s="80">
        <v>3</v>
      </c>
      <c r="B362" s="80">
        <v>3</v>
      </c>
      <c r="C362" s="76">
        <v>2</v>
      </c>
      <c r="D362" s="77">
        <v>6</v>
      </c>
      <c r="E362" s="77"/>
      <c r="F362" s="79"/>
      <c r="G362" s="78" t="s">
        <v>182</v>
      </c>
      <c r="H362" s="10">
        <v>329</v>
      </c>
      <c r="I362" s="65">
        <f t="shared" ref="I362:L363" si="32">I363</f>
        <v>0</v>
      </c>
      <c r="J362" s="106">
        <f t="shared" si="32"/>
        <v>0</v>
      </c>
      <c r="K362" s="66">
        <f t="shared" si="32"/>
        <v>0</v>
      </c>
      <c r="L362" s="66">
        <f t="shared" si="32"/>
        <v>0</v>
      </c>
      <c r="M362"/>
    </row>
    <row r="363" spans="1:13" ht="25.5" hidden="1" customHeight="1">
      <c r="A363" s="80">
        <v>3</v>
      </c>
      <c r="B363" s="80">
        <v>3</v>
      </c>
      <c r="C363" s="76">
        <v>2</v>
      </c>
      <c r="D363" s="77">
        <v>6</v>
      </c>
      <c r="E363" s="77">
        <v>1</v>
      </c>
      <c r="F363" s="79"/>
      <c r="G363" s="78" t="s">
        <v>182</v>
      </c>
      <c r="H363" s="10">
        <v>330</v>
      </c>
      <c r="I363" s="65">
        <f t="shared" si="32"/>
        <v>0</v>
      </c>
      <c r="J363" s="106">
        <f t="shared" si="32"/>
        <v>0</v>
      </c>
      <c r="K363" s="66">
        <f t="shared" si="32"/>
        <v>0</v>
      </c>
      <c r="L363" s="66">
        <f t="shared" si="32"/>
        <v>0</v>
      </c>
      <c r="M363"/>
    </row>
    <row r="364" spans="1:13" ht="24" hidden="1" customHeight="1">
      <c r="A364" s="88">
        <v>3</v>
      </c>
      <c r="B364" s="88">
        <v>3</v>
      </c>
      <c r="C364" s="89">
        <v>2</v>
      </c>
      <c r="D364" s="90">
        <v>6</v>
      </c>
      <c r="E364" s="90">
        <v>1</v>
      </c>
      <c r="F364" s="92">
        <v>1</v>
      </c>
      <c r="G364" s="91" t="s">
        <v>182</v>
      </c>
      <c r="H364" s="10">
        <v>331</v>
      </c>
      <c r="I364" s="128">
        <v>0</v>
      </c>
      <c r="J364" s="128">
        <v>0</v>
      </c>
      <c r="K364" s="128">
        <v>0</v>
      </c>
      <c r="L364" s="127">
        <v>0</v>
      </c>
      <c r="M364"/>
    </row>
    <row r="365" spans="1:13" ht="28.5" hidden="1" customHeight="1">
      <c r="A365" s="80">
        <v>3</v>
      </c>
      <c r="B365" s="80">
        <v>3</v>
      </c>
      <c r="C365" s="76">
        <v>2</v>
      </c>
      <c r="D365" s="77">
        <v>7</v>
      </c>
      <c r="E365" s="77"/>
      <c r="F365" s="79"/>
      <c r="G365" s="78" t="s">
        <v>213</v>
      </c>
      <c r="H365" s="10">
        <v>332</v>
      </c>
      <c r="I365" s="65">
        <f>I366</f>
        <v>0</v>
      </c>
      <c r="J365" s="106">
        <f>J366</f>
        <v>0</v>
      </c>
      <c r="K365" s="66">
        <f>K366</f>
        <v>0</v>
      </c>
      <c r="L365" s="66">
        <f>L366</f>
        <v>0</v>
      </c>
      <c r="M365"/>
    </row>
    <row r="366" spans="1:13" ht="28.5" hidden="1" customHeight="1">
      <c r="A366" s="88">
        <v>3</v>
      </c>
      <c r="B366" s="88">
        <v>3</v>
      </c>
      <c r="C366" s="89">
        <v>2</v>
      </c>
      <c r="D366" s="90">
        <v>7</v>
      </c>
      <c r="E366" s="90">
        <v>1</v>
      </c>
      <c r="F366" s="92"/>
      <c r="G366" s="78" t="s">
        <v>213</v>
      </c>
      <c r="H366" s="10">
        <v>333</v>
      </c>
      <c r="I366" s="65">
        <f>SUM(I367:I368)</f>
        <v>0</v>
      </c>
      <c r="J366" s="65">
        <f>SUM(J367:J368)</f>
        <v>0</v>
      </c>
      <c r="K366" s="65">
        <f>SUM(K367:K368)</f>
        <v>0</v>
      </c>
      <c r="L366" s="65">
        <f>SUM(L367:L368)</f>
        <v>0</v>
      </c>
      <c r="M366"/>
    </row>
    <row r="367" spans="1:13" ht="27" hidden="1" customHeight="1">
      <c r="A367" s="80">
        <v>3</v>
      </c>
      <c r="B367" s="80">
        <v>3</v>
      </c>
      <c r="C367" s="76">
        <v>2</v>
      </c>
      <c r="D367" s="77">
        <v>7</v>
      </c>
      <c r="E367" s="77">
        <v>1</v>
      </c>
      <c r="F367" s="79">
        <v>1</v>
      </c>
      <c r="G367" s="78" t="s">
        <v>214</v>
      </c>
      <c r="H367" s="10">
        <v>334</v>
      </c>
      <c r="I367" s="128">
        <v>0</v>
      </c>
      <c r="J367" s="128">
        <v>0</v>
      </c>
      <c r="K367" s="128">
        <v>0</v>
      </c>
      <c r="L367" s="127">
        <v>0</v>
      </c>
      <c r="M367"/>
    </row>
    <row r="368" spans="1:13" ht="30" hidden="1" customHeight="1">
      <c r="A368" s="80">
        <v>3</v>
      </c>
      <c r="B368" s="80">
        <v>3</v>
      </c>
      <c r="C368" s="76">
        <v>2</v>
      </c>
      <c r="D368" s="77">
        <v>7</v>
      </c>
      <c r="E368" s="77">
        <v>1</v>
      </c>
      <c r="F368" s="79">
        <v>2</v>
      </c>
      <c r="G368" s="78" t="s">
        <v>215</v>
      </c>
      <c r="H368" s="10">
        <v>335</v>
      </c>
      <c r="I368" s="83">
        <v>0</v>
      </c>
      <c r="J368" s="83">
        <v>0</v>
      </c>
      <c r="K368" s="83">
        <v>0</v>
      </c>
      <c r="L368" s="83">
        <v>0</v>
      </c>
      <c r="M368"/>
    </row>
    <row r="369" spans="1:13" ht="39.75" customHeight="1">
      <c r="A369" s="144"/>
      <c r="B369" s="144"/>
      <c r="C369" s="145"/>
      <c r="D369" s="146"/>
      <c r="E369" s="147"/>
      <c r="F369" s="148"/>
      <c r="G369" s="149" t="s">
        <v>218</v>
      </c>
      <c r="H369" s="10">
        <v>336</v>
      </c>
      <c r="I369" s="116">
        <f>SUM(I34+I185)</f>
        <v>49900</v>
      </c>
      <c r="J369" s="116">
        <f>SUM(J34+J185)</f>
        <v>49900</v>
      </c>
      <c r="K369" s="116">
        <f>SUM(K34+K185)</f>
        <v>49900</v>
      </c>
      <c r="L369" s="116">
        <f>SUM(L34+L185)</f>
        <v>49900</v>
      </c>
      <c r="M369"/>
    </row>
    <row r="370" spans="1:13" ht="18.75" customHeight="1">
      <c r="G370" s="67"/>
      <c r="H370" s="10"/>
      <c r="I370" s="150"/>
      <c r="J370" s="154"/>
      <c r="K370" s="154"/>
      <c r="L370" s="154"/>
    </row>
    <row r="371" spans="1:13" ht="23.25" customHeight="1">
      <c r="A371" s="515" t="s">
        <v>219</v>
      </c>
      <c r="B371" s="515"/>
      <c r="C371" s="515"/>
      <c r="D371" s="515"/>
      <c r="E371" s="515"/>
      <c r="F371" s="515"/>
      <c r="G371" s="515"/>
      <c r="H371" s="152"/>
      <c r="I371" s="153"/>
      <c r="J371" s="513" t="s">
        <v>220</v>
      </c>
      <c r="K371" s="513"/>
      <c r="L371" s="513"/>
    </row>
    <row r="372" spans="1:13" ht="18.75" customHeight="1">
      <c r="A372" s="155"/>
      <c r="B372" s="155"/>
      <c r="C372" s="155"/>
      <c r="D372" s="516" t="s">
        <v>221</v>
      </c>
      <c r="E372" s="516"/>
      <c r="F372" s="516"/>
      <c r="G372" s="516"/>
      <c r="I372" s="23" t="s">
        <v>222</v>
      </c>
      <c r="K372" s="497" t="s">
        <v>223</v>
      </c>
      <c r="L372" s="497"/>
    </row>
    <row r="373" spans="1:13" ht="12.75" customHeight="1">
      <c r="I373" s="19"/>
      <c r="K373" s="19"/>
      <c r="L373" s="19"/>
    </row>
    <row r="374" spans="1:13" ht="15.75" customHeight="1">
      <c r="A374" s="515" t="s">
        <v>224</v>
      </c>
      <c r="B374" s="515"/>
      <c r="C374" s="515"/>
      <c r="D374" s="515"/>
      <c r="E374" s="515"/>
      <c r="F374" s="515"/>
      <c r="G374" s="515"/>
      <c r="I374" s="19"/>
      <c r="J374" s="514" t="s">
        <v>225</v>
      </c>
      <c r="K374" s="514"/>
      <c r="L374" s="514"/>
    </row>
    <row r="375" spans="1:13" ht="33.75" customHeight="1">
      <c r="D375" s="498" t="s">
        <v>226</v>
      </c>
      <c r="E375" s="493"/>
      <c r="F375" s="493"/>
      <c r="G375" s="493"/>
      <c r="H375" s="156"/>
      <c r="I375" s="20" t="s">
        <v>222</v>
      </c>
      <c r="K375" s="497" t="s">
        <v>223</v>
      </c>
      <c r="L375" s="497"/>
    </row>
    <row r="376" spans="1:13" ht="7.5" customHeight="1"/>
    <row r="377" spans="1:13" ht="8.25" customHeight="1">
      <c r="H377" s="29" t="s">
        <v>227</v>
      </c>
    </row>
  </sheetData>
  <mergeCells count="32">
    <mergeCell ref="A374:G374"/>
    <mergeCell ref="A26:I26"/>
    <mergeCell ref="J1:L1"/>
    <mergeCell ref="J2:L2"/>
    <mergeCell ref="A7:L7"/>
    <mergeCell ref="A9:L9"/>
    <mergeCell ref="A10:L10"/>
    <mergeCell ref="G12:K12"/>
    <mergeCell ref="A13:L13"/>
    <mergeCell ref="G14:K14"/>
    <mergeCell ref="G15:K15"/>
    <mergeCell ref="B16:L16"/>
    <mergeCell ref="G18:K18"/>
    <mergeCell ref="G19:K19"/>
    <mergeCell ref="E21:K21"/>
    <mergeCell ref="A22:L22"/>
    <mergeCell ref="D372:G372"/>
    <mergeCell ref="A27:I27"/>
    <mergeCell ref="A33:F33"/>
    <mergeCell ref="K372:L372"/>
    <mergeCell ref="D375:G375"/>
    <mergeCell ref="K375:L375"/>
    <mergeCell ref="A31:F32"/>
    <mergeCell ref="G31:G32"/>
    <mergeCell ref="H31:H32"/>
    <mergeCell ref="I31:J31"/>
    <mergeCell ref="K31:K32"/>
    <mergeCell ref="G29:H29"/>
    <mergeCell ref="L31:L32"/>
    <mergeCell ref="J371:L371"/>
    <mergeCell ref="J374:L374"/>
    <mergeCell ref="A371:G371"/>
  </mergeCells>
  <pageMargins left="0.70866141732282995" right="0.70866141732282995" top="0.74803149606299002" bottom="0.74803149606299002" header="0.31496062992126" footer="0.31496062992126"/>
  <pageSetup paperSize="9" scale="85" fitToHeight="0" orientation="portrait" r:id="rId1"/>
  <headerFooter alignWithMargins="0">
    <oddHeader>&amp;C&amp;P</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D0DB8-C15F-4486-801A-DFE3C1FC8AA6}">
  <sheetPr>
    <pageSetUpPr fitToPage="1"/>
  </sheetPr>
  <dimension ref="A1:R377"/>
  <sheetViews>
    <sheetView showZeros="0" topLeftCell="A13" workbookViewId="0">
      <selection activeCell="G18" sqref="G18:K18"/>
    </sheetView>
  </sheetViews>
  <sheetFormatPr defaultColWidth="9.140625" defaultRowHeight="12.75"/>
  <cols>
    <col min="1" max="4" width="2" style="29" customWidth="1"/>
    <col min="5" max="5" width="2.140625" style="29" customWidth="1"/>
    <col min="6" max="6" width="3.5703125" style="156" customWidth="1"/>
    <col min="7" max="7" width="34.28515625" style="29" customWidth="1"/>
    <col min="8" max="8" width="4.7109375" style="29" customWidth="1"/>
    <col min="9" max="12" width="12.85546875" style="29" customWidth="1"/>
    <col min="13" max="13" width="0.140625" style="29" hidden="1" customWidth="1"/>
    <col min="14" max="14" width="6.140625" style="29" hidden="1" customWidth="1"/>
    <col min="15" max="15" width="8.85546875" style="29" hidden="1" customWidth="1"/>
    <col min="16" max="16" width="9.140625" style="29"/>
    <col min="17" max="17" width="6.140625" style="29" customWidth="1"/>
    <col min="18" max="18" width="9.140625" style="29"/>
  </cols>
  <sheetData>
    <row r="1" spans="1:17" ht="24.75" customHeight="1">
      <c r="G1" s="1"/>
      <c r="H1" s="4"/>
      <c r="I1" s="21"/>
      <c r="J1" s="480" t="s">
        <v>0</v>
      </c>
      <c r="K1" s="480"/>
      <c r="L1" s="480"/>
      <c r="M1" s="3"/>
      <c r="N1" s="36"/>
      <c r="O1" s="36"/>
      <c r="P1" s="36"/>
      <c r="Q1" s="36"/>
    </row>
    <row r="2" spans="1:17" ht="13.5" customHeight="1">
      <c r="H2" s="4"/>
      <c r="I2" s="22"/>
      <c r="J2" s="481" t="s">
        <v>1</v>
      </c>
      <c r="K2" s="481"/>
      <c r="L2" s="481"/>
      <c r="M2" s="3"/>
      <c r="N2" s="36"/>
      <c r="O2" s="36"/>
      <c r="P2" s="36"/>
      <c r="Q2" s="28"/>
    </row>
    <row r="3" spans="1:17" ht="5.25" customHeight="1">
      <c r="H3" s="26"/>
      <c r="I3" s="36"/>
      <c r="J3" s="36"/>
      <c r="K3" s="27"/>
      <c r="L3" s="27"/>
      <c r="M3" s="3"/>
      <c r="N3" s="36"/>
      <c r="O3" s="36"/>
      <c r="P3" s="36"/>
      <c r="Q3" s="28"/>
    </row>
    <row r="4" spans="1:17" ht="6" customHeight="1">
      <c r="G4" s="6" t="s">
        <v>2</v>
      </c>
      <c r="H4" s="4"/>
      <c r="J4" s="27"/>
      <c r="K4" s="27"/>
      <c r="L4" s="27"/>
      <c r="M4" s="3"/>
      <c r="N4" s="36"/>
      <c r="O4" s="36"/>
      <c r="P4" s="36"/>
      <c r="Q4" s="28"/>
    </row>
    <row r="5" spans="1:17" ht="5.25" customHeight="1">
      <c r="H5" s="4"/>
      <c r="J5" s="27"/>
      <c r="K5" s="27"/>
      <c r="L5" s="27"/>
      <c r="M5" s="3"/>
      <c r="N5" s="36"/>
      <c r="O5" s="36"/>
      <c r="P5" s="36"/>
      <c r="Q5" s="28"/>
    </row>
    <row r="6" spans="1:17" ht="3.75" customHeight="1">
      <c r="H6" s="4"/>
      <c r="J6" s="30"/>
      <c r="K6" s="27"/>
      <c r="L6" s="27"/>
      <c r="M6" s="3"/>
      <c r="N6" s="36"/>
      <c r="O6" s="36"/>
      <c r="P6" s="36"/>
    </row>
    <row r="7" spans="1:17" ht="36.75" customHeight="1">
      <c r="A7" s="482" t="s">
        <v>3</v>
      </c>
      <c r="B7" s="482"/>
      <c r="C7" s="482"/>
      <c r="D7" s="482"/>
      <c r="E7" s="482"/>
      <c r="F7" s="482"/>
      <c r="G7" s="482"/>
      <c r="H7" s="482"/>
      <c r="I7" s="482"/>
      <c r="J7" s="482"/>
      <c r="K7" s="482"/>
      <c r="L7" s="482"/>
      <c r="M7" s="31"/>
      <c r="N7" s="31"/>
      <c r="O7" s="31"/>
      <c r="P7" s="31"/>
      <c r="Q7" s="31"/>
    </row>
    <row r="8" spans="1:17" ht="12" customHeight="1">
      <c r="G8" s="31"/>
      <c r="H8" s="32"/>
      <c r="I8" s="32"/>
      <c r="J8" s="33"/>
      <c r="K8" s="33"/>
      <c r="L8" s="17"/>
      <c r="M8" s="3"/>
    </row>
    <row r="9" spans="1:17" ht="18" customHeight="1">
      <c r="A9" s="483" t="s">
        <v>4</v>
      </c>
      <c r="B9" s="483"/>
      <c r="C9" s="483"/>
      <c r="D9" s="483"/>
      <c r="E9" s="483"/>
      <c r="F9" s="483"/>
      <c r="G9" s="483"/>
      <c r="H9" s="483"/>
      <c r="I9" s="483"/>
      <c r="J9" s="483"/>
      <c r="K9" s="483"/>
      <c r="L9" s="483"/>
      <c r="M9" s="3"/>
    </row>
    <row r="10" spans="1:17" ht="18.75" customHeight="1">
      <c r="A10" s="485" t="s">
        <v>5</v>
      </c>
      <c r="B10" s="486"/>
      <c r="C10" s="486"/>
      <c r="D10" s="486"/>
      <c r="E10" s="486"/>
      <c r="F10" s="486"/>
      <c r="G10" s="486"/>
      <c r="H10" s="486"/>
      <c r="I10" s="486"/>
      <c r="J10" s="486"/>
      <c r="K10" s="486"/>
      <c r="L10" s="486"/>
      <c r="M10" s="3"/>
    </row>
    <row r="11" spans="1:17" ht="7.5" customHeight="1">
      <c r="A11" s="34"/>
      <c r="B11" s="36"/>
      <c r="C11" s="36"/>
      <c r="D11" s="36"/>
      <c r="E11" s="36"/>
      <c r="F11" s="36"/>
      <c r="G11" s="36"/>
      <c r="H11" s="36"/>
      <c r="I11" s="36"/>
      <c r="J11" s="36"/>
      <c r="K11" s="36"/>
      <c r="L11" s="36"/>
      <c r="M11" s="3"/>
    </row>
    <row r="12" spans="1:17" ht="14.25" customHeight="1">
      <c r="A12" s="34"/>
      <c r="B12" s="36"/>
      <c r="C12" s="36"/>
      <c r="D12" s="36"/>
      <c r="E12" s="36"/>
      <c r="F12" s="36"/>
      <c r="G12" s="487" t="s">
        <v>6</v>
      </c>
      <c r="H12" s="487"/>
      <c r="I12" s="487"/>
      <c r="J12" s="487"/>
      <c r="K12" s="487"/>
      <c r="L12" s="36"/>
      <c r="M12" s="3"/>
    </row>
    <row r="13" spans="1:17" ht="16.5" customHeight="1">
      <c r="A13" s="488" t="s">
        <v>7</v>
      </c>
      <c r="B13" s="488"/>
      <c r="C13" s="488"/>
      <c r="D13" s="488"/>
      <c r="E13" s="488"/>
      <c r="F13" s="488"/>
      <c r="G13" s="488"/>
      <c r="H13" s="488"/>
      <c r="I13" s="488"/>
      <c r="J13" s="488"/>
      <c r="K13" s="488"/>
      <c r="L13" s="488"/>
      <c r="M13" s="3"/>
      <c r="P13" s="29" t="s">
        <v>8</v>
      </c>
    </row>
    <row r="14" spans="1:17" ht="15.75" customHeight="1">
      <c r="G14" s="489" t="s">
        <v>9</v>
      </c>
      <c r="H14" s="489"/>
      <c r="I14" s="489"/>
      <c r="J14" s="489"/>
      <c r="K14" s="489"/>
      <c r="M14" s="3"/>
    </row>
    <row r="15" spans="1:17" ht="12" customHeight="1">
      <c r="G15" s="490" t="s">
        <v>10</v>
      </c>
      <c r="H15" s="490"/>
      <c r="I15" s="490"/>
      <c r="J15" s="490"/>
      <c r="K15" s="490"/>
    </row>
    <row r="16" spans="1:17" ht="12" customHeight="1">
      <c r="B16" s="488" t="s">
        <v>11</v>
      </c>
      <c r="C16" s="488"/>
      <c r="D16" s="488"/>
      <c r="E16" s="488"/>
      <c r="F16" s="488"/>
      <c r="G16" s="488"/>
      <c r="H16" s="488"/>
      <c r="I16" s="488"/>
      <c r="J16" s="488"/>
      <c r="K16" s="488"/>
      <c r="L16" s="488"/>
    </row>
    <row r="17" spans="1:13" ht="12" customHeight="1"/>
    <row r="18" spans="1:13" ht="12.75" customHeight="1">
      <c r="G18" s="489" t="s">
        <v>495</v>
      </c>
      <c r="H18" s="489"/>
      <c r="I18" s="489"/>
      <c r="J18" s="489"/>
      <c r="K18" s="489"/>
    </row>
    <row r="19" spans="1:13" ht="11.25" customHeight="1">
      <c r="G19" s="486" t="s">
        <v>12</v>
      </c>
      <c r="H19" s="486"/>
      <c r="I19" s="486"/>
      <c r="J19" s="486"/>
      <c r="K19" s="486"/>
    </row>
    <row r="20" spans="1:13" ht="11.25" customHeight="1">
      <c r="G20" s="36"/>
      <c r="H20" s="36"/>
      <c r="I20" s="36"/>
      <c r="J20" s="36"/>
      <c r="K20" s="36"/>
    </row>
    <row r="21" spans="1:13">
      <c r="E21" s="491" t="s">
        <v>235</v>
      </c>
      <c r="F21" s="491"/>
      <c r="G21" s="491"/>
      <c r="H21" s="491"/>
      <c r="I21" s="491"/>
      <c r="J21" s="491"/>
      <c r="K21" s="491"/>
    </row>
    <row r="22" spans="1:13" ht="12" customHeight="1">
      <c r="A22" s="492" t="s">
        <v>13</v>
      </c>
      <c r="B22" s="492"/>
      <c r="C22" s="492"/>
      <c r="D22" s="492"/>
      <c r="E22" s="492"/>
      <c r="F22" s="492"/>
      <c r="G22" s="492"/>
      <c r="H22" s="492"/>
      <c r="I22" s="492"/>
      <c r="J22" s="492"/>
      <c r="K22" s="492"/>
      <c r="L22" s="492"/>
      <c r="M22" s="37"/>
    </row>
    <row r="23" spans="1:13" ht="12" customHeight="1">
      <c r="F23" s="29"/>
      <c r="J23" s="8"/>
      <c r="K23" s="17"/>
      <c r="L23" s="9" t="s">
        <v>14</v>
      </c>
      <c r="M23" s="37"/>
    </row>
    <row r="24" spans="1:13" ht="11.25" customHeight="1">
      <c r="F24" s="29"/>
      <c r="J24" s="38" t="s">
        <v>15</v>
      </c>
      <c r="K24" s="26"/>
      <c r="L24" s="39"/>
      <c r="M24" s="37"/>
    </row>
    <row r="25" spans="1:13" ht="12" customHeight="1">
      <c r="E25" s="36"/>
      <c r="F25" s="40"/>
      <c r="I25" s="41"/>
      <c r="J25" s="41"/>
      <c r="K25" s="42" t="s">
        <v>16</v>
      </c>
      <c r="L25" s="39"/>
      <c r="M25" s="37"/>
    </row>
    <row r="26" spans="1:13" ht="43.5" customHeight="1">
      <c r="A26" s="493" t="s">
        <v>234</v>
      </c>
      <c r="B26" s="493"/>
      <c r="C26" s="493"/>
      <c r="D26" s="493"/>
      <c r="E26" s="493"/>
      <c r="F26" s="493"/>
      <c r="G26" s="493"/>
      <c r="H26" s="493"/>
      <c r="I26" s="493"/>
      <c r="K26" s="42" t="s">
        <v>17</v>
      </c>
      <c r="L26" s="43" t="s">
        <v>18</v>
      </c>
      <c r="M26" s="37"/>
    </row>
    <row r="27" spans="1:13" ht="12" customHeight="1">
      <c r="A27" s="493" t="s">
        <v>233</v>
      </c>
      <c r="B27" s="493"/>
      <c r="C27" s="493"/>
      <c r="D27" s="493"/>
      <c r="E27" s="493"/>
      <c r="F27" s="493"/>
      <c r="G27" s="493"/>
      <c r="H27" s="493"/>
      <c r="I27" s="493"/>
      <c r="J27" s="50" t="s">
        <v>19</v>
      </c>
      <c r="K27" s="45" t="s">
        <v>31</v>
      </c>
      <c r="L27" s="39"/>
      <c r="M27" s="37"/>
    </row>
    <row r="28" spans="1:13" ht="12.75" customHeight="1">
      <c r="F28" s="29"/>
      <c r="G28" s="46" t="s">
        <v>20</v>
      </c>
      <c r="H28" s="144" t="s">
        <v>237</v>
      </c>
      <c r="I28" s="145"/>
      <c r="J28" s="49"/>
      <c r="K28" s="39"/>
      <c r="L28" s="39"/>
      <c r="M28" s="37"/>
    </row>
    <row r="29" spans="1:13" ht="13.5" customHeight="1">
      <c r="F29" s="29"/>
      <c r="G29" s="484" t="s">
        <v>21</v>
      </c>
      <c r="H29" s="484"/>
      <c r="I29" s="51" t="s">
        <v>231</v>
      </c>
      <c r="J29" s="52" t="s">
        <v>230</v>
      </c>
      <c r="K29" s="53" t="s">
        <v>229</v>
      </c>
      <c r="L29" s="53" t="s">
        <v>229</v>
      </c>
      <c r="M29" s="37"/>
    </row>
    <row r="30" spans="1:13" ht="14.25" customHeight="1">
      <c r="A30" s="54" t="s">
        <v>236</v>
      </c>
      <c r="B30" s="54"/>
      <c r="C30" s="54"/>
      <c r="D30" s="54"/>
      <c r="E30" s="54"/>
      <c r="F30" s="55"/>
      <c r="G30" s="56"/>
      <c r="I30" s="56"/>
      <c r="J30" s="56"/>
      <c r="K30" s="56"/>
      <c r="L30" s="57" t="s">
        <v>22</v>
      </c>
      <c r="M30" s="58"/>
    </row>
    <row r="31" spans="1:13" ht="24" customHeight="1">
      <c r="A31" s="499" t="s">
        <v>23</v>
      </c>
      <c r="B31" s="500"/>
      <c r="C31" s="500"/>
      <c r="D31" s="500"/>
      <c r="E31" s="500"/>
      <c r="F31" s="500"/>
      <c r="G31" s="503" t="s">
        <v>24</v>
      </c>
      <c r="H31" s="505" t="s">
        <v>25</v>
      </c>
      <c r="I31" s="507" t="s">
        <v>26</v>
      </c>
      <c r="J31" s="508"/>
      <c r="K31" s="509" t="s">
        <v>27</v>
      </c>
      <c r="L31" s="511" t="s">
        <v>28</v>
      </c>
      <c r="M31" s="58"/>
    </row>
    <row r="32" spans="1:13" ht="46.5" customHeight="1">
      <c r="A32" s="501"/>
      <c r="B32" s="502"/>
      <c r="C32" s="502"/>
      <c r="D32" s="502"/>
      <c r="E32" s="502"/>
      <c r="F32" s="502"/>
      <c r="G32" s="504"/>
      <c r="H32" s="506"/>
      <c r="I32" s="59" t="s">
        <v>29</v>
      </c>
      <c r="J32" s="60" t="s">
        <v>30</v>
      </c>
      <c r="K32" s="510"/>
      <c r="L32" s="512"/>
    </row>
    <row r="33" spans="1:18" ht="11.25" customHeight="1">
      <c r="A33" s="494" t="s">
        <v>31</v>
      </c>
      <c r="B33" s="495"/>
      <c r="C33" s="495"/>
      <c r="D33" s="495"/>
      <c r="E33" s="495"/>
      <c r="F33" s="496"/>
      <c r="G33" s="10">
        <v>2</v>
      </c>
      <c r="H33" s="11">
        <v>3</v>
      </c>
      <c r="I33" s="12" t="s">
        <v>32</v>
      </c>
      <c r="J33" s="13" t="s">
        <v>33</v>
      </c>
      <c r="K33" s="14">
        <v>6</v>
      </c>
      <c r="L33" s="14">
        <v>7</v>
      </c>
    </row>
    <row r="34" spans="1:18" s="67" customFormat="1" ht="14.25" customHeight="1">
      <c r="A34" s="61">
        <v>2</v>
      </c>
      <c r="B34" s="61"/>
      <c r="C34" s="62"/>
      <c r="D34" s="63"/>
      <c r="E34" s="61"/>
      <c r="F34" s="64"/>
      <c r="G34" s="63" t="s">
        <v>34</v>
      </c>
      <c r="H34" s="10">
        <v>1</v>
      </c>
      <c r="I34" s="65">
        <f>SUM(I35+I46+I66+I87+I94+I114+I140+I159+I169)</f>
        <v>2800</v>
      </c>
      <c r="J34" s="65">
        <f>SUM(J35+J46+J66+J87+J94+J114+J140+J159+J169)</f>
        <v>2800</v>
      </c>
      <c r="K34" s="66">
        <f>SUM(K35+K46+K66+K87+K94+K114+K140+K159+K169)</f>
        <v>2800</v>
      </c>
      <c r="L34" s="65">
        <f>SUM(L35+L46+L66+L87+L94+L114+L140+L159+L169)</f>
        <v>2800</v>
      </c>
    </row>
    <row r="35" spans="1:18" ht="16.5" customHeight="1">
      <c r="A35" s="61">
        <v>2</v>
      </c>
      <c r="B35" s="68">
        <v>1</v>
      </c>
      <c r="C35" s="69"/>
      <c r="D35" s="70"/>
      <c r="E35" s="71"/>
      <c r="F35" s="72"/>
      <c r="G35" s="73" t="s">
        <v>35</v>
      </c>
      <c r="H35" s="10">
        <v>2</v>
      </c>
      <c r="I35" s="65">
        <f>SUM(I36+I42)</f>
        <v>2800</v>
      </c>
      <c r="J35" s="65">
        <f>SUM(J36+J42)</f>
        <v>2800</v>
      </c>
      <c r="K35" s="74">
        <f>SUM(K36+K42)</f>
        <v>2800</v>
      </c>
      <c r="L35" s="75">
        <f>SUM(L36+L42)</f>
        <v>2800</v>
      </c>
      <c r="M35"/>
    </row>
    <row r="36" spans="1:18" ht="14.25" customHeight="1">
      <c r="A36" s="76">
        <v>2</v>
      </c>
      <c r="B36" s="76">
        <v>1</v>
      </c>
      <c r="C36" s="77">
        <v>1</v>
      </c>
      <c r="D36" s="78"/>
      <c r="E36" s="76"/>
      <c r="F36" s="79"/>
      <c r="G36" s="78" t="s">
        <v>36</v>
      </c>
      <c r="H36" s="10">
        <v>3</v>
      </c>
      <c r="I36" s="65">
        <f>SUM(I37)</f>
        <v>2800</v>
      </c>
      <c r="J36" s="65">
        <f>SUM(J37)</f>
        <v>2800</v>
      </c>
      <c r="K36" s="66">
        <f>SUM(K37)</f>
        <v>2800</v>
      </c>
      <c r="L36" s="65">
        <f>SUM(L37)</f>
        <v>2800</v>
      </c>
      <c r="M36"/>
    </row>
    <row r="37" spans="1:18" ht="13.5" customHeight="1">
      <c r="A37" s="80">
        <v>2</v>
      </c>
      <c r="B37" s="76">
        <v>1</v>
      </c>
      <c r="C37" s="77">
        <v>1</v>
      </c>
      <c r="D37" s="78">
        <v>1</v>
      </c>
      <c r="E37" s="76"/>
      <c r="F37" s="79"/>
      <c r="G37" s="78" t="s">
        <v>36</v>
      </c>
      <c r="H37" s="10">
        <v>4</v>
      </c>
      <c r="I37" s="65">
        <f>SUM(I38+I40)</f>
        <v>2800</v>
      </c>
      <c r="J37" s="65">
        <f>SUM(J38+J40)</f>
        <v>2800</v>
      </c>
      <c r="K37" s="65">
        <f>SUM(K38+K40)</f>
        <v>2800</v>
      </c>
      <c r="L37" s="65">
        <f>SUM(L38+L40)</f>
        <v>2800</v>
      </c>
      <c r="M37"/>
      <c r="Q37" s="15"/>
    </row>
    <row r="38" spans="1:18" ht="14.25" customHeight="1">
      <c r="A38" s="80">
        <v>2</v>
      </c>
      <c r="B38" s="76">
        <v>1</v>
      </c>
      <c r="C38" s="77">
        <v>1</v>
      </c>
      <c r="D38" s="78">
        <v>1</v>
      </c>
      <c r="E38" s="76">
        <v>1</v>
      </c>
      <c r="F38" s="79"/>
      <c r="G38" s="78" t="s">
        <v>37</v>
      </c>
      <c r="H38" s="10">
        <v>5</v>
      </c>
      <c r="I38" s="66">
        <f>SUM(I39)</f>
        <v>2800</v>
      </c>
      <c r="J38" s="66">
        <f>SUM(J39)</f>
        <v>2800</v>
      </c>
      <c r="K38" s="66">
        <f>SUM(K39)</f>
        <v>2800</v>
      </c>
      <c r="L38" s="66">
        <f>SUM(L39)</f>
        <v>2800</v>
      </c>
      <c r="M38"/>
      <c r="Q38" s="15"/>
    </row>
    <row r="39" spans="1:18" ht="14.25" customHeight="1">
      <c r="A39" s="80">
        <v>2</v>
      </c>
      <c r="B39" s="76">
        <v>1</v>
      </c>
      <c r="C39" s="77">
        <v>1</v>
      </c>
      <c r="D39" s="78">
        <v>1</v>
      </c>
      <c r="E39" s="76">
        <v>1</v>
      </c>
      <c r="F39" s="79">
        <v>1</v>
      </c>
      <c r="G39" s="78" t="s">
        <v>37</v>
      </c>
      <c r="H39" s="10">
        <v>6</v>
      </c>
      <c r="I39" s="81">
        <v>2800</v>
      </c>
      <c r="J39" s="82">
        <v>2800</v>
      </c>
      <c r="K39" s="82">
        <v>2800</v>
      </c>
      <c r="L39" s="82">
        <v>2800</v>
      </c>
      <c r="M39"/>
      <c r="Q39" s="15"/>
    </row>
    <row r="40" spans="1:18" ht="12.75" hidden="1" customHeight="1">
      <c r="A40" s="80">
        <v>2</v>
      </c>
      <c r="B40" s="76">
        <v>1</v>
      </c>
      <c r="C40" s="77">
        <v>1</v>
      </c>
      <c r="D40" s="78">
        <v>1</v>
      </c>
      <c r="E40" s="76">
        <v>2</v>
      </c>
      <c r="F40" s="79"/>
      <c r="G40" s="78" t="s">
        <v>38</v>
      </c>
      <c r="H40" s="10">
        <v>7</v>
      </c>
      <c r="I40" s="66">
        <f>I41</f>
        <v>0</v>
      </c>
      <c r="J40" s="66">
        <f>J41</f>
        <v>0</v>
      </c>
      <c r="K40" s="66">
        <f>K41</f>
        <v>0</v>
      </c>
      <c r="L40" s="66">
        <f>L41</f>
        <v>0</v>
      </c>
      <c r="M40"/>
      <c r="Q40" s="15"/>
    </row>
    <row r="41" spans="1:18" ht="12.75" hidden="1" customHeight="1">
      <c r="A41" s="80">
        <v>2</v>
      </c>
      <c r="B41" s="76">
        <v>1</v>
      </c>
      <c r="C41" s="77">
        <v>1</v>
      </c>
      <c r="D41" s="78">
        <v>1</v>
      </c>
      <c r="E41" s="76">
        <v>2</v>
      </c>
      <c r="F41" s="79">
        <v>1</v>
      </c>
      <c r="G41" s="78" t="s">
        <v>38</v>
      </c>
      <c r="H41" s="10">
        <v>8</v>
      </c>
      <c r="I41" s="82">
        <v>0</v>
      </c>
      <c r="J41" s="83">
        <v>0</v>
      </c>
      <c r="K41" s="82">
        <v>0</v>
      </c>
      <c r="L41" s="83">
        <v>0</v>
      </c>
      <c r="M41"/>
      <c r="Q41" s="15"/>
    </row>
    <row r="42" spans="1:18" ht="13.5" hidden="1" customHeight="1">
      <c r="A42" s="80">
        <v>2</v>
      </c>
      <c r="B42" s="76">
        <v>1</v>
      </c>
      <c r="C42" s="77">
        <v>2</v>
      </c>
      <c r="D42" s="78"/>
      <c r="E42" s="76"/>
      <c r="F42" s="79"/>
      <c r="G42" s="78" t="s">
        <v>39</v>
      </c>
      <c r="H42" s="10">
        <v>9</v>
      </c>
      <c r="I42" s="66">
        <f t="shared" ref="I42:L44" si="0">I43</f>
        <v>0</v>
      </c>
      <c r="J42" s="65">
        <f t="shared" si="0"/>
        <v>0</v>
      </c>
      <c r="K42" s="66">
        <f t="shared" si="0"/>
        <v>0</v>
      </c>
      <c r="L42" s="65">
        <f t="shared" si="0"/>
        <v>0</v>
      </c>
      <c r="M42"/>
      <c r="Q42" s="15"/>
    </row>
    <row r="43" spans="1:18" hidden="1">
      <c r="A43" s="80">
        <v>2</v>
      </c>
      <c r="B43" s="76">
        <v>1</v>
      </c>
      <c r="C43" s="77">
        <v>2</v>
      </c>
      <c r="D43" s="78">
        <v>1</v>
      </c>
      <c r="E43" s="76"/>
      <c r="F43" s="79"/>
      <c r="G43" s="78" t="s">
        <v>39</v>
      </c>
      <c r="H43" s="10">
        <v>10</v>
      </c>
      <c r="I43" s="66">
        <f t="shared" si="0"/>
        <v>0</v>
      </c>
      <c r="J43" s="65">
        <f t="shared" si="0"/>
        <v>0</v>
      </c>
      <c r="K43" s="65">
        <f t="shared" si="0"/>
        <v>0</v>
      </c>
      <c r="L43" s="65">
        <f t="shared" si="0"/>
        <v>0</v>
      </c>
    </row>
    <row r="44" spans="1:18" ht="13.5" hidden="1" customHeight="1">
      <c r="A44" s="80">
        <v>2</v>
      </c>
      <c r="B44" s="76">
        <v>1</v>
      </c>
      <c r="C44" s="77">
        <v>2</v>
      </c>
      <c r="D44" s="78">
        <v>1</v>
      </c>
      <c r="E44" s="76">
        <v>1</v>
      </c>
      <c r="F44" s="79"/>
      <c r="G44" s="78" t="s">
        <v>39</v>
      </c>
      <c r="H44" s="10">
        <v>11</v>
      </c>
      <c r="I44" s="65">
        <f t="shared" si="0"/>
        <v>0</v>
      </c>
      <c r="J44" s="65">
        <f t="shared" si="0"/>
        <v>0</v>
      </c>
      <c r="K44" s="65">
        <f t="shared" si="0"/>
        <v>0</v>
      </c>
      <c r="L44" s="65">
        <f t="shared" si="0"/>
        <v>0</v>
      </c>
      <c r="M44"/>
      <c r="Q44" s="15"/>
    </row>
    <row r="45" spans="1:18" ht="14.25" hidden="1" customHeight="1">
      <c r="A45" s="80">
        <v>2</v>
      </c>
      <c r="B45" s="76">
        <v>1</v>
      </c>
      <c r="C45" s="77">
        <v>2</v>
      </c>
      <c r="D45" s="78">
        <v>1</v>
      </c>
      <c r="E45" s="76">
        <v>1</v>
      </c>
      <c r="F45" s="79">
        <v>1</v>
      </c>
      <c r="G45" s="78" t="s">
        <v>39</v>
      </c>
      <c r="H45" s="10">
        <v>12</v>
      </c>
      <c r="I45" s="83">
        <v>0</v>
      </c>
      <c r="J45" s="82">
        <v>0</v>
      </c>
      <c r="K45" s="82">
        <v>0</v>
      </c>
      <c r="L45" s="82">
        <v>0</v>
      </c>
      <c r="M45"/>
      <c r="Q45" s="15"/>
    </row>
    <row r="46" spans="1:18" ht="26.25" hidden="1" customHeight="1">
      <c r="A46" s="84">
        <v>2</v>
      </c>
      <c r="B46" s="85">
        <v>2</v>
      </c>
      <c r="C46" s="69"/>
      <c r="D46" s="70"/>
      <c r="E46" s="71"/>
      <c r="F46" s="72"/>
      <c r="G46" s="73" t="s">
        <v>40</v>
      </c>
      <c r="H46" s="10">
        <v>13</v>
      </c>
      <c r="I46" s="86">
        <f t="shared" ref="I46:L48" si="1">I47</f>
        <v>0</v>
      </c>
      <c r="J46" s="87">
        <f t="shared" si="1"/>
        <v>0</v>
      </c>
      <c r="K46" s="86">
        <f t="shared" si="1"/>
        <v>0</v>
      </c>
      <c r="L46" s="86">
        <f t="shared" si="1"/>
        <v>0</v>
      </c>
      <c r="M46"/>
    </row>
    <row r="47" spans="1:18" ht="27" hidden="1" customHeight="1">
      <c r="A47" s="80">
        <v>2</v>
      </c>
      <c r="B47" s="76">
        <v>2</v>
      </c>
      <c r="C47" s="77">
        <v>1</v>
      </c>
      <c r="D47" s="78"/>
      <c r="E47" s="76"/>
      <c r="F47" s="79"/>
      <c r="G47" s="70" t="s">
        <v>40</v>
      </c>
      <c r="H47" s="10">
        <v>14</v>
      </c>
      <c r="I47" s="65">
        <f t="shared" si="1"/>
        <v>0</v>
      </c>
      <c r="J47" s="66">
        <f t="shared" si="1"/>
        <v>0</v>
      </c>
      <c r="K47" s="65">
        <f t="shared" si="1"/>
        <v>0</v>
      </c>
      <c r="L47" s="66">
        <f t="shared" si="1"/>
        <v>0</v>
      </c>
      <c r="M47"/>
      <c r="R47" s="15"/>
    </row>
    <row r="48" spans="1:18" ht="15.75" hidden="1" customHeight="1">
      <c r="A48" s="80">
        <v>2</v>
      </c>
      <c r="B48" s="76">
        <v>2</v>
      </c>
      <c r="C48" s="77">
        <v>1</v>
      </c>
      <c r="D48" s="78">
        <v>1</v>
      </c>
      <c r="E48" s="76"/>
      <c r="F48" s="79"/>
      <c r="G48" s="70" t="s">
        <v>40</v>
      </c>
      <c r="H48" s="10">
        <v>15</v>
      </c>
      <c r="I48" s="65">
        <f t="shared" si="1"/>
        <v>0</v>
      </c>
      <c r="J48" s="66">
        <f t="shared" si="1"/>
        <v>0</v>
      </c>
      <c r="K48" s="75">
        <f t="shared" si="1"/>
        <v>0</v>
      </c>
      <c r="L48" s="75">
        <f t="shared" si="1"/>
        <v>0</v>
      </c>
      <c r="M48"/>
      <c r="Q48" s="15"/>
    </row>
    <row r="49" spans="1:17" ht="24.75" hidden="1" customHeight="1">
      <c r="A49" s="88">
        <v>2</v>
      </c>
      <c r="B49" s="89">
        <v>2</v>
      </c>
      <c r="C49" s="90">
        <v>1</v>
      </c>
      <c r="D49" s="91">
        <v>1</v>
      </c>
      <c r="E49" s="89">
        <v>1</v>
      </c>
      <c r="F49" s="92"/>
      <c r="G49" s="70" t="s">
        <v>40</v>
      </c>
      <c r="H49" s="10">
        <v>16</v>
      </c>
      <c r="I49" s="93">
        <f>SUM(I50:I65)</f>
        <v>0</v>
      </c>
      <c r="J49" s="93">
        <f>SUM(J50:J65)</f>
        <v>0</v>
      </c>
      <c r="K49" s="94">
        <f>SUM(K50:K65)</f>
        <v>0</v>
      </c>
      <c r="L49" s="94">
        <f>SUM(L50:L65)</f>
        <v>0</v>
      </c>
      <c r="M49"/>
      <c r="Q49" s="15"/>
    </row>
    <row r="50" spans="1:17" ht="15.75" hidden="1" customHeight="1">
      <c r="A50" s="80">
        <v>2</v>
      </c>
      <c r="B50" s="76">
        <v>2</v>
      </c>
      <c r="C50" s="77">
        <v>1</v>
      </c>
      <c r="D50" s="78">
        <v>1</v>
      </c>
      <c r="E50" s="76">
        <v>1</v>
      </c>
      <c r="F50" s="95">
        <v>1</v>
      </c>
      <c r="G50" s="78" t="s">
        <v>41</v>
      </c>
      <c r="H50" s="10">
        <v>17</v>
      </c>
      <c r="I50" s="82">
        <v>0</v>
      </c>
      <c r="J50" s="82">
        <v>0</v>
      </c>
      <c r="K50" s="82">
        <v>0</v>
      </c>
      <c r="L50" s="82">
        <v>0</v>
      </c>
      <c r="M50"/>
      <c r="Q50" s="15"/>
    </row>
    <row r="51" spans="1:17" ht="26.25" hidden="1" customHeight="1">
      <c r="A51" s="80">
        <v>2</v>
      </c>
      <c r="B51" s="76">
        <v>2</v>
      </c>
      <c r="C51" s="77">
        <v>1</v>
      </c>
      <c r="D51" s="78">
        <v>1</v>
      </c>
      <c r="E51" s="76">
        <v>1</v>
      </c>
      <c r="F51" s="79">
        <v>2</v>
      </c>
      <c r="G51" s="78" t="s">
        <v>42</v>
      </c>
      <c r="H51" s="10">
        <v>18</v>
      </c>
      <c r="I51" s="82">
        <v>0</v>
      </c>
      <c r="J51" s="82">
        <v>0</v>
      </c>
      <c r="K51" s="82">
        <v>0</v>
      </c>
      <c r="L51" s="82">
        <v>0</v>
      </c>
      <c r="M51"/>
      <c r="Q51" s="15"/>
    </row>
    <row r="52" spans="1:17" ht="26.25" hidden="1" customHeight="1">
      <c r="A52" s="80">
        <v>2</v>
      </c>
      <c r="B52" s="76">
        <v>2</v>
      </c>
      <c r="C52" s="77">
        <v>1</v>
      </c>
      <c r="D52" s="78">
        <v>1</v>
      </c>
      <c r="E52" s="76">
        <v>1</v>
      </c>
      <c r="F52" s="79">
        <v>5</v>
      </c>
      <c r="G52" s="78" t="s">
        <v>43</v>
      </c>
      <c r="H52" s="10">
        <v>19</v>
      </c>
      <c r="I52" s="82">
        <v>0</v>
      </c>
      <c r="J52" s="82">
        <v>0</v>
      </c>
      <c r="K52" s="82">
        <v>0</v>
      </c>
      <c r="L52" s="82">
        <v>0</v>
      </c>
      <c r="M52"/>
      <c r="Q52" s="15"/>
    </row>
    <row r="53" spans="1:17" ht="27" hidden="1" customHeight="1">
      <c r="A53" s="80">
        <v>2</v>
      </c>
      <c r="B53" s="76">
        <v>2</v>
      </c>
      <c r="C53" s="77">
        <v>1</v>
      </c>
      <c r="D53" s="78">
        <v>1</v>
      </c>
      <c r="E53" s="76">
        <v>1</v>
      </c>
      <c r="F53" s="79">
        <v>6</v>
      </c>
      <c r="G53" s="78" t="s">
        <v>44</v>
      </c>
      <c r="H53" s="10">
        <v>20</v>
      </c>
      <c r="I53" s="82">
        <v>0</v>
      </c>
      <c r="J53" s="82">
        <v>0</v>
      </c>
      <c r="K53" s="82">
        <v>0</v>
      </c>
      <c r="L53" s="82">
        <v>0</v>
      </c>
      <c r="M53"/>
      <c r="Q53" s="15"/>
    </row>
    <row r="54" spans="1:17" ht="26.25" hidden="1" customHeight="1">
      <c r="A54" s="96">
        <v>2</v>
      </c>
      <c r="B54" s="71">
        <v>2</v>
      </c>
      <c r="C54" s="69">
        <v>1</v>
      </c>
      <c r="D54" s="70">
        <v>1</v>
      </c>
      <c r="E54" s="71">
        <v>1</v>
      </c>
      <c r="F54" s="72">
        <v>7</v>
      </c>
      <c r="G54" s="70" t="s">
        <v>45</v>
      </c>
      <c r="H54" s="10">
        <v>21</v>
      </c>
      <c r="I54" s="82">
        <v>0</v>
      </c>
      <c r="J54" s="82">
        <v>0</v>
      </c>
      <c r="K54" s="82">
        <v>0</v>
      </c>
      <c r="L54" s="82">
        <v>0</v>
      </c>
      <c r="M54"/>
      <c r="Q54" s="15"/>
    </row>
    <row r="55" spans="1:17" ht="12" hidden="1" customHeight="1">
      <c r="A55" s="80">
        <v>2</v>
      </c>
      <c r="B55" s="76">
        <v>2</v>
      </c>
      <c r="C55" s="77">
        <v>1</v>
      </c>
      <c r="D55" s="78">
        <v>1</v>
      </c>
      <c r="E55" s="76">
        <v>1</v>
      </c>
      <c r="F55" s="79">
        <v>11</v>
      </c>
      <c r="G55" s="78" t="s">
        <v>46</v>
      </c>
      <c r="H55" s="10">
        <v>22</v>
      </c>
      <c r="I55" s="83">
        <v>0</v>
      </c>
      <c r="J55" s="82">
        <v>0</v>
      </c>
      <c r="K55" s="82">
        <v>0</v>
      </c>
      <c r="L55" s="82">
        <v>0</v>
      </c>
      <c r="M55"/>
      <c r="Q55" s="15"/>
    </row>
    <row r="56" spans="1:17" ht="15.75" hidden="1" customHeight="1">
      <c r="A56" s="88">
        <v>2</v>
      </c>
      <c r="B56" s="97">
        <v>2</v>
      </c>
      <c r="C56" s="98">
        <v>1</v>
      </c>
      <c r="D56" s="98">
        <v>1</v>
      </c>
      <c r="E56" s="98">
        <v>1</v>
      </c>
      <c r="F56" s="99">
        <v>12</v>
      </c>
      <c r="G56" s="100" t="s">
        <v>47</v>
      </c>
      <c r="H56" s="10">
        <v>23</v>
      </c>
      <c r="I56" s="101">
        <v>0</v>
      </c>
      <c r="J56" s="82">
        <v>0</v>
      </c>
      <c r="K56" s="82">
        <v>0</v>
      </c>
      <c r="L56" s="82">
        <v>0</v>
      </c>
      <c r="M56"/>
      <c r="Q56" s="15"/>
    </row>
    <row r="57" spans="1:17" ht="25.5" hidden="1" customHeight="1">
      <c r="A57" s="80">
        <v>2</v>
      </c>
      <c r="B57" s="76">
        <v>2</v>
      </c>
      <c r="C57" s="77">
        <v>1</v>
      </c>
      <c r="D57" s="77">
        <v>1</v>
      </c>
      <c r="E57" s="77">
        <v>1</v>
      </c>
      <c r="F57" s="79">
        <v>14</v>
      </c>
      <c r="G57" s="102" t="s">
        <v>48</v>
      </c>
      <c r="H57" s="10">
        <v>24</v>
      </c>
      <c r="I57" s="83">
        <v>0</v>
      </c>
      <c r="J57" s="83">
        <v>0</v>
      </c>
      <c r="K57" s="83">
        <v>0</v>
      </c>
      <c r="L57" s="83">
        <v>0</v>
      </c>
      <c r="M57"/>
      <c r="Q57" s="15"/>
    </row>
    <row r="58" spans="1:17" ht="27.75" hidden="1" customHeight="1">
      <c r="A58" s="80">
        <v>2</v>
      </c>
      <c r="B58" s="76">
        <v>2</v>
      </c>
      <c r="C58" s="77">
        <v>1</v>
      </c>
      <c r="D58" s="77">
        <v>1</v>
      </c>
      <c r="E58" s="77">
        <v>1</v>
      </c>
      <c r="F58" s="79">
        <v>15</v>
      </c>
      <c r="G58" s="78" t="s">
        <v>49</v>
      </c>
      <c r="H58" s="10">
        <v>25</v>
      </c>
      <c r="I58" s="83">
        <v>0</v>
      </c>
      <c r="J58" s="82">
        <v>0</v>
      </c>
      <c r="K58" s="82">
        <v>0</v>
      </c>
      <c r="L58" s="82">
        <v>0</v>
      </c>
      <c r="M58"/>
      <c r="Q58" s="15"/>
    </row>
    <row r="59" spans="1:17" ht="15.75" hidden="1" customHeight="1">
      <c r="A59" s="80">
        <v>2</v>
      </c>
      <c r="B59" s="76">
        <v>2</v>
      </c>
      <c r="C59" s="77">
        <v>1</v>
      </c>
      <c r="D59" s="77">
        <v>1</v>
      </c>
      <c r="E59" s="77">
        <v>1</v>
      </c>
      <c r="F59" s="79">
        <v>16</v>
      </c>
      <c r="G59" s="78" t="s">
        <v>50</v>
      </c>
      <c r="H59" s="10">
        <v>26</v>
      </c>
      <c r="I59" s="83">
        <v>0</v>
      </c>
      <c r="J59" s="82">
        <v>0</v>
      </c>
      <c r="K59" s="82">
        <v>0</v>
      </c>
      <c r="L59" s="82">
        <v>0</v>
      </c>
      <c r="M59"/>
      <c r="Q59" s="15"/>
    </row>
    <row r="60" spans="1:17" ht="27.75" hidden="1" customHeight="1">
      <c r="A60" s="80">
        <v>2</v>
      </c>
      <c r="B60" s="76">
        <v>2</v>
      </c>
      <c r="C60" s="77">
        <v>1</v>
      </c>
      <c r="D60" s="77">
        <v>1</v>
      </c>
      <c r="E60" s="77">
        <v>1</v>
      </c>
      <c r="F60" s="79">
        <v>17</v>
      </c>
      <c r="G60" s="78" t="s">
        <v>51</v>
      </c>
      <c r="H60" s="10">
        <v>27</v>
      </c>
      <c r="I60" s="83">
        <v>0</v>
      </c>
      <c r="J60" s="83">
        <v>0</v>
      </c>
      <c r="K60" s="83">
        <v>0</v>
      </c>
      <c r="L60" s="83">
        <v>0</v>
      </c>
      <c r="M60"/>
      <c r="Q60" s="15"/>
    </row>
    <row r="61" spans="1:17" ht="14.25" hidden="1" customHeight="1">
      <c r="A61" s="80">
        <v>2</v>
      </c>
      <c r="B61" s="76">
        <v>2</v>
      </c>
      <c r="C61" s="77">
        <v>1</v>
      </c>
      <c r="D61" s="77">
        <v>1</v>
      </c>
      <c r="E61" s="77">
        <v>1</v>
      </c>
      <c r="F61" s="79">
        <v>20</v>
      </c>
      <c r="G61" s="78" t="s">
        <v>52</v>
      </c>
      <c r="H61" s="10">
        <v>28</v>
      </c>
      <c r="I61" s="83">
        <v>0</v>
      </c>
      <c r="J61" s="82">
        <v>0</v>
      </c>
      <c r="K61" s="82">
        <v>0</v>
      </c>
      <c r="L61" s="82">
        <v>0</v>
      </c>
      <c r="M61"/>
      <c r="Q61" s="15"/>
    </row>
    <row r="62" spans="1:17" ht="27.75" hidden="1" customHeight="1">
      <c r="A62" s="80">
        <v>2</v>
      </c>
      <c r="B62" s="76">
        <v>2</v>
      </c>
      <c r="C62" s="77">
        <v>1</v>
      </c>
      <c r="D62" s="77">
        <v>1</v>
      </c>
      <c r="E62" s="77">
        <v>1</v>
      </c>
      <c r="F62" s="79">
        <v>21</v>
      </c>
      <c r="G62" s="78" t="s">
        <v>53</v>
      </c>
      <c r="H62" s="10">
        <v>29</v>
      </c>
      <c r="I62" s="83">
        <v>0</v>
      </c>
      <c r="J62" s="82">
        <v>0</v>
      </c>
      <c r="K62" s="82">
        <v>0</v>
      </c>
      <c r="L62" s="82">
        <v>0</v>
      </c>
      <c r="M62"/>
      <c r="Q62" s="15"/>
    </row>
    <row r="63" spans="1:17" ht="12" hidden="1" customHeight="1">
      <c r="A63" s="80">
        <v>2</v>
      </c>
      <c r="B63" s="76">
        <v>2</v>
      </c>
      <c r="C63" s="77">
        <v>1</v>
      </c>
      <c r="D63" s="77">
        <v>1</v>
      </c>
      <c r="E63" s="77">
        <v>1</v>
      </c>
      <c r="F63" s="79">
        <v>22</v>
      </c>
      <c r="G63" s="78" t="s">
        <v>54</v>
      </c>
      <c r="H63" s="10">
        <v>30</v>
      </c>
      <c r="I63" s="83">
        <v>0</v>
      </c>
      <c r="J63" s="82">
        <v>0</v>
      </c>
      <c r="K63" s="82">
        <v>0</v>
      </c>
      <c r="L63" s="82">
        <v>0</v>
      </c>
      <c r="M63"/>
      <c r="Q63" s="15"/>
    </row>
    <row r="64" spans="1:17" ht="12" hidden="1" customHeight="1">
      <c r="A64" s="80">
        <v>2</v>
      </c>
      <c r="B64" s="76">
        <v>2</v>
      </c>
      <c r="C64" s="77">
        <v>1</v>
      </c>
      <c r="D64" s="77">
        <v>1</v>
      </c>
      <c r="E64" s="77">
        <v>1</v>
      </c>
      <c r="F64" s="79">
        <v>23</v>
      </c>
      <c r="G64" s="78" t="s">
        <v>55</v>
      </c>
      <c r="H64" s="10">
        <v>31</v>
      </c>
      <c r="I64" s="83">
        <v>0</v>
      </c>
      <c r="J64" s="82">
        <v>0</v>
      </c>
      <c r="K64" s="82">
        <v>0</v>
      </c>
      <c r="L64" s="82">
        <v>0</v>
      </c>
      <c r="M64"/>
      <c r="Q64" s="15"/>
    </row>
    <row r="65" spans="1:18" ht="15" hidden="1" customHeight="1">
      <c r="A65" s="80">
        <v>2</v>
      </c>
      <c r="B65" s="76">
        <v>2</v>
      </c>
      <c r="C65" s="77">
        <v>1</v>
      </c>
      <c r="D65" s="77">
        <v>1</v>
      </c>
      <c r="E65" s="77">
        <v>1</v>
      </c>
      <c r="F65" s="79">
        <v>30</v>
      </c>
      <c r="G65" s="78" t="s">
        <v>56</v>
      </c>
      <c r="H65" s="10">
        <v>32</v>
      </c>
      <c r="I65" s="83">
        <v>0</v>
      </c>
      <c r="J65" s="82">
        <v>0</v>
      </c>
      <c r="K65" s="82">
        <v>0</v>
      </c>
      <c r="L65" s="82">
        <v>0</v>
      </c>
      <c r="M65"/>
      <c r="Q65" s="15"/>
    </row>
    <row r="66" spans="1:18" ht="14.25" hidden="1" customHeight="1">
      <c r="A66" s="103">
        <v>2</v>
      </c>
      <c r="B66" s="104">
        <v>3</v>
      </c>
      <c r="C66" s="68"/>
      <c r="D66" s="69"/>
      <c r="E66" s="69"/>
      <c r="F66" s="72"/>
      <c r="G66" s="105" t="s">
        <v>57</v>
      </c>
      <c r="H66" s="10">
        <v>33</v>
      </c>
      <c r="I66" s="86">
        <f>I67</f>
        <v>0</v>
      </c>
      <c r="J66" s="86">
        <f>J67</f>
        <v>0</v>
      </c>
      <c r="K66" s="86">
        <f>K67</f>
        <v>0</v>
      </c>
      <c r="L66" s="86">
        <f>L67</f>
        <v>0</v>
      </c>
      <c r="M66"/>
    </row>
    <row r="67" spans="1:18" ht="13.5" hidden="1" customHeight="1">
      <c r="A67" s="80">
        <v>2</v>
      </c>
      <c r="B67" s="76">
        <v>3</v>
      </c>
      <c r="C67" s="77">
        <v>1</v>
      </c>
      <c r="D67" s="77"/>
      <c r="E67" s="77"/>
      <c r="F67" s="79"/>
      <c r="G67" s="78" t="s">
        <v>58</v>
      </c>
      <c r="H67" s="10">
        <v>34</v>
      </c>
      <c r="I67" s="65">
        <f>SUM(I68+I73+I78)</f>
        <v>0</v>
      </c>
      <c r="J67" s="106">
        <f>SUM(J68+J73+J78)</f>
        <v>0</v>
      </c>
      <c r="K67" s="66">
        <f>SUM(K68+K73+K78)</f>
        <v>0</v>
      </c>
      <c r="L67" s="65">
        <f>SUM(L68+L73+L78)</f>
        <v>0</v>
      </c>
      <c r="M67"/>
      <c r="R67" s="15"/>
    </row>
    <row r="68" spans="1:18" ht="15" hidden="1" customHeight="1">
      <c r="A68" s="80">
        <v>2</v>
      </c>
      <c r="B68" s="76">
        <v>3</v>
      </c>
      <c r="C68" s="77">
        <v>1</v>
      </c>
      <c r="D68" s="77">
        <v>1</v>
      </c>
      <c r="E68" s="77"/>
      <c r="F68" s="79"/>
      <c r="G68" s="78" t="s">
        <v>59</v>
      </c>
      <c r="H68" s="10">
        <v>35</v>
      </c>
      <c r="I68" s="65">
        <f>I69</f>
        <v>0</v>
      </c>
      <c r="J68" s="106">
        <f>J69</f>
        <v>0</v>
      </c>
      <c r="K68" s="66">
        <f>K69</f>
        <v>0</v>
      </c>
      <c r="L68" s="65">
        <f>L69</f>
        <v>0</v>
      </c>
      <c r="M68"/>
      <c r="Q68" s="15"/>
    </row>
    <row r="69" spans="1:18" ht="13.5" hidden="1" customHeight="1">
      <c r="A69" s="80">
        <v>2</v>
      </c>
      <c r="B69" s="76">
        <v>3</v>
      </c>
      <c r="C69" s="77">
        <v>1</v>
      </c>
      <c r="D69" s="77">
        <v>1</v>
      </c>
      <c r="E69" s="77">
        <v>1</v>
      </c>
      <c r="F69" s="79"/>
      <c r="G69" s="78" t="s">
        <v>59</v>
      </c>
      <c r="H69" s="10">
        <v>36</v>
      </c>
      <c r="I69" s="65">
        <f>SUM(I70:I72)</f>
        <v>0</v>
      </c>
      <c r="J69" s="106">
        <f>SUM(J70:J72)</f>
        <v>0</v>
      </c>
      <c r="K69" s="66">
        <f>SUM(K70:K72)</f>
        <v>0</v>
      </c>
      <c r="L69" s="65">
        <f>SUM(L70:L72)</f>
        <v>0</v>
      </c>
      <c r="M69"/>
      <c r="Q69" s="15"/>
    </row>
    <row r="70" spans="1:18" s="107" customFormat="1" ht="25.5" hidden="1" customHeight="1">
      <c r="A70" s="80">
        <v>2</v>
      </c>
      <c r="B70" s="76">
        <v>3</v>
      </c>
      <c r="C70" s="77">
        <v>1</v>
      </c>
      <c r="D70" s="77">
        <v>1</v>
      </c>
      <c r="E70" s="77">
        <v>1</v>
      </c>
      <c r="F70" s="79">
        <v>1</v>
      </c>
      <c r="G70" s="78" t="s">
        <v>60</v>
      </c>
      <c r="H70" s="10">
        <v>37</v>
      </c>
      <c r="I70" s="83">
        <v>0</v>
      </c>
      <c r="J70" s="83">
        <v>0</v>
      </c>
      <c r="K70" s="83">
        <v>0</v>
      </c>
      <c r="L70" s="83">
        <v>0</v>
      </c>
      <c r="Q70" s="15"/>
      <c r="R70" s="29"/>
    </row>
    <row r="71" spans="1:18" ht="19.5" hidden="1" customHeight="1">
      <c r="A71" s="80">
        <v>2</v>
      </c>
      <c r="B71" s="71">
        <v>3</v>
      </c>
      <c r="C71" s="69">
        <v>1</v>
      </c>
      <c r="D71" s="69">
        <v>1</v>
      </c>
      <c r="E71" s="69">
        <v>1</v>
      </c>
      <c r="F71" s="72">
        <v>2</v>
      </c>
      <c r="G71" s="70" t="s">
        <v>61</v>
      </c>
      <c r="H71" s="10">
        <v>38</v>
      </c>
      <c r="I71" s="81">
        <v>0</v>
      </c>
      <c r="J71" s="81">
        <v>0</v>
      </c>
      <c r="K71" s="81">
        <v>0</v>
      </c>
      <c r="L71" s="81">
        <v>0</v>
      </c>
      <c r="M71"/>
      <c r="Q71" s="15"/>
    </row>
    <row r="72" spans="1:18" ht="16.5" hidden="1" customHeight="1">
      <c r="A72" s="76">
        <v>2</v>
      </c>
      <c r="B72" s="77">
        <v>3</v>
      </c>
      <c r="C72" s="77">
        <v>1</v>
      </c>
      <c r="D72" s="77">
        <v>1</v>
      </c>
      <c r="E72" s="77">
        <v>1</v>
      </c>
      <c r="F72" s="79">
        <v>3</v>
      </c>
      <c r="G72" s="78" t="s">
        <v>62</v>
      </c>
      <c r="H72" s="10">
        <v>39</v>
      </c>
      <c r="I72" s="83">
        <v>0</v>
      </c>
      <c r="J72" s="83">
        <v>0</v>
      </c>
      <c r="K72" s="83">
        <v>0</v>
      </c>
      <c r="L72" s="83">
        <v>0</v>
      </c>
      <c r="M72"/>
      <c r="Q72" s="15"/>
    </row>
    <row r="73" spans="1:18" ht="29.25" hidden="1" customHeight="1">
      <c r="A73" s="71">
        <v>2</v>
      </c>
      <c r="B73" s="69">
        <v>3</v>
      </c>
      <c r="C73" s="69">
        <v>1</v>
      </c>
      <c r="D73" s="69">
        <v>2</v>
      </c>
      <c r="E73" s="69"/>
      <c r="F73" s="72"/>
      <c r="G73" s="70" t="s">
        <v>63</v>
      </c>
      <c r="H73" s="10">
        <v>40</v>
      </c>
      <c r="I73" s="86">
        <f>I74</f>
        <v>0</v>
      </c>
      <c r="J73" s="108">
        <f>J74</f>
        <v>0</v>
      </c>
      <c r="K73" s="87">
        <f>K74</f>
        <v>0</v>
      </c>
      <c r="L73" s="87">
        <f>L74</f>
        <v>0</v>
      </c>
      <c r="M73"/>
      <c r="Q73" s="15"/>
    </row>
    <row r="74" spans="1:18" ht="27" hidden="1" customHeight="1">
      <c r="A74" s="89">
        <v>2</v>
      </c>
      <c r="B74" s="90">
        <v>3</v>
      </c>
      <c r="C74" s="90">
        <v>1</v>
      </c>
      <c r="D74" s="90">
        <v>2</v>
      </c>
      <c r="E74" s="90">
        <v>1</v>
      </c>
      <c r="F74" s="92"/>
      <c r="G74" s="70" t="s">
        <v>63</v>
      </c>
      <c r="H74" s="10">
        <v>41</v>
      </c>
      <c r="I74" s="75">
        <f>SUM(I75:I77)</f>
        <v>0</v>
      </c>
      <c r="J74" s="109">
        <f>SUM(J75:J77)</f>
        <v>0</v>
      </c>
      <c r="K74" s="74">
        <f>SUM(K75:K77)</f>
        <v>0</v>
      </c>
      <c r="L74" s="66">
        <f>SUM(L75:L77)</f>
        <v>0</v>
      </c>
      <c r="M74"/>
      <c r="Q74" s="15"/>
    </row>
    <row r="75" spans="1:18" s="107" customFormat="1" ht="27" hidden="1" customHeight="1">
      <c r="A75" s="76">
        <v>2</v>
      </c>
      <c r="B75" s="77">
        <v>3</v>
      </c>
      <c r="C75" s="77">
        <v>1</v>
      </c>
      <c r="D75" s="77">
        <v>2</v>
      </c>
      <c r="E75" s="77">
        <v>1</v>
      </c>
      <c r="F75" s="79">
        <v>1</v>
      </c>
      <c r="G75" s="80" t="s">
        <v>60</v>
      </c>
      <c r="H75" s="10">
        <v>42</v>
      </c>
      <c r="I75" s="83">
        <v>0</v>
      </c>
      <c r="J75" s="83">
        <v>0</v>
      </c>
      <c r="K75" s="83">
        <v>0</v>
      </c>
      <c r="L75" s="83">
        <v>0</v>
      </c>
      <c r="Q75" s="15"/>
      <c r="R75" s="29"/>
    </row>
    <row r="76" spans="1:18" ht="16.5" hidden="1" customHeight="1">
      <c r="A76" s="76">
        <v>2</v>
      </c>
      <c r="B76" s="77">
        <v>3</v>
      </c>
      <c r="C76" s="77">
        <v>1</v>
      </c>
      <c r="D76" s="77">
        <v>2</v>
      </c>
      <c r="E76" s="77">
        <v>1</v>
      </c>
      <c r="F76" s="79">
        <v>2</v>
      </c>
      <c r="G76" s="80" t="s">
        <v>61</v>
      </c>
      <c r="H76" s="10">
        <v>43</v>
      </c>
      <c r="I76" s="83">
        <v>0</v>
      </c>
      <c r="J76" s="83">
        <v>0</v>
      </c>
      <c r="K76" s="83">
        <v>0</v>
      </c>
      <c r="L76" s="83">
        <v>0</v>
      </c>
      <c r="M76"/>
      <c r="Q76" s="15"/>
    </row>
    <row r="77" spans="1:18" ht="15" hidden="1" customHeight="1">
      <c r="A77" s="76">
        <v>2</v>
      </c>
      <c r="B77" s="77">
        <v>3</v>
      </c>
      <c r="C77" s="77">
        <v>1</v>
      </c>
      <c r="D77" s="77">
        <v>2</v>
      </c>
      <c r="E77" s="77">
        <v>1</v>
      </c>
      <c r="F77" s="79">
        <v>3</v>
      </c>
      <c r="G77" s="80" t="s">
        <v>62</v>
      </c>
      <c r="H77" s="10">
        <v>44</v>
      </c>
      <c r="I77" s="83">
        <v>0</v>
      </c>
      <c r="J77" s="83">
        <v>0</v>
      </c>
      <c r="K77" s="83">
        <v>0</v>
      </c>
      <c r="L77" s="83">
        <v>0</v>
      </c>
      <c r="M77"/>
      <c r="Q77" s="15"/>
    </row>
    <row r="78" spans="1:18" ht="27.75" hidden="1" customHeight="1">
      <c r="A78" s="76">
        <v>2</v>
      </c>
      <c r="B78" s="77">
        <v>3</v>
      </c>
      <c r="C78" s="77">
        <v>1</v>
      </c>
      <c r="D78" s="77">
        <v>3</v>
      </c>
      <c r="E78" s="77"/>
      <c r="F78" s="79"/>
      <c r="G78" s="80" t="s">
        <v>64</v>
      </c>
      <c r="H78" s="10">
        <v>45</v>
      </c>
      <c r="I78" s="65">
        <f>I79</f>
        <v>0</v>
      </c>
      <c r="J78" s="106">
        <f>J79</f>
        <v>0</v>
      </c>
      <c r="K78" s="66">
        <f>K79</f>
        <v>0</v>
      </c>
      <c r="L78" s="66">
        <f>L79</f>
        <v>0</v>
      </c>
      <c r="M78"/>
      <c r="Q78" s="15"/>
    </row>
    <row r="79" spans="1:18" ht="26.25" hidden="1" customHeight="1">
      <c r="A79" s="76">
        <v>2</v>
      </c>
      <c r="B79" s="77">
        <v>3</v>
      </c>
      <c r="C79" s="77">
        <v>1</v>
      </c>
      <c r="D79" s="77">
        <v>3</v>
      </c>
      <c r="E79" s="77">
        <v>1</v>
      </c>
      <c r="F79" s="79"/>
      <c r="G79" s="80" t="s">
        <v>65</v>
      </c>
      <c r="H79" s="10">
        <v>46</v>
      </c>
      <c r="I79" s="65">
        <f>SUM(I80:I82)</f>
        <v>0</v>
      </c>
      <c r="J79" s="106">
        <f>SUM(J80:J82)</f>
        <v>0</v>
      </c>
      <c r="K79" s="66">
        <f>SUM(K80:K82)</f>
        <v>0</v>
      </c>
      <c r="L79" s="66">
        <f>SUM(L80:L82)</f>
        <v>0</v>
      </c>
      <c r="M79"/>
      <c r="Q79" s="15"/>
    </row>
    <row r="80" spans="1:18" ht="15" hidden="1" customHeight="1">
      <c r="A80" s="71">
        <v>2</v>
      </c>
      <c r="B80" s="69">
        <v>3</v>
      </c>
      <c r="C80" s="69">
        <v>1</v>
      </c>
      <c r="D80" s="69">
        <v>3</v>
      </c>
      <c r="E80" s="69">
        <v>1</v>
      </c>
      <c r="F80" s="72">
        <v>1</v>
      </c>
      <c r="G80" s="96" t="s">
        <v>66</v>
      </c>
      <c r="H80" s="10">
        <v>47</v>
      </c>
      <c r="I80" s="81">
        <v>0</v>
      </c>
      <c r="J80" s="81">
        <v>0</v>
      </c>
      <c r="K80" s="81">
        <v>0</v>
      </c>
      <c r="L80" s="81">
        <v>0</v>
      </c>
      <c r="M80"/>
      <c r="Q80" s="15"/>
    </row>
    <row r="81" spans="1:17" ht="16.5" hidden="1" customHeight="1">
      <c r="A81" s="76">
        <v>2</v>
      </c>
      <c r="B81" s="77">
        <v>3</v>
      </c>
      <c r="C81" s="77">
        <v>1</v>
      </c>
      <c r="D81" s="77">
        <v>3</v>
      </c>
      <c r="E81" s="77">
        <v>1</v>
      </c>
      <c r="F81" s="79">
        <v>2</v>
      </c>
      <c r="G81" s="80" t="s">
        <v>67</v>
      </c>
      <c r="H81" s="10">
        <v>48</v>
      </c>
      <c r="I81" s="83">
        <v>0</v>
      </c>
      <c r="J81" s="83">
        <v>0</v>
      </c>
      <c r="K81" s="83">
        <v>0</v>
      </c>
      <c r="L81" s="83">
        <v>0</v>
      </c>
      <c r="M81"/>
      <c r="Q81" s="15"/>
    </row>
    <row r="82" spans="1:17" ht="17.25" hidden="1" customHeight="1">
      <c r="A82" s="71">
        <v>2</v>
      </c>
      <c r="B82" s="69">
        <v>3</v>
      </c>
      <c r="C82" s="69">
        <v>1</v>
      </c>
      <c r="D82" s="69">
        <v>3</v>
      </c>
      <c r="E82" s="69">
        <v>1</v>
      </c>
      <c r="F82" s="72">
        <v>3</v>
      </c>
      <c r="G82" s="96" t="s">
        <v>68</v>
      </c>
      <c r="H82" s="10">
        <v>49</v>
      </c>
      <c r="I82" s="81">
        <v>0</v>
      </c>
      <c r="J82" s="81">
        <v>0</v>
      </c>
      <c r="K82" s="81">
        <v>0</v>
      </c>
      <c r="L82" s="81">
        <v>0</v>
      </c>
      <c r="M82"/>
      <c r="Q82" s="15"/>
    </row>
    <row r="83" spans="1:17" ht="12.75" hidden="1" customHeight="1">
      <c r="A83" s="71">
        <v>2</v>
      </c>
      <c r="B83" s="69">
        <v>3</v>
      </c>
      <c r="C83" s="69">
        <v>2</v>
      </c>
      <c r="D83" s="69"/>
      <c r="E83" s="69"/>
      <c r="F83" s="72"/>
      <c r="G83" s="96" t="s">
        <v>69</v>
      </c>
      <c r="H83" s="10">
        <v>50</v>
      </c>
      <c r="I83" s="65">
        <f t="shared" ref="I83:L84" si="2">I84</f>
        <v>0</v>
      </c>
      <c r="J83" s="65">
        <f t="shared" si="2"/>
        <v>0</v>
      </c>
      <c r="K83" s="65">
        <f t="shared" si="2"/>
        <v>0</v>
      </c>
      <c r="L83" s="65">
        <f t="shared" si="2"/>
        <v>0</v>
      </c>
      <c r="M83"/>
    </row>
    <row r="84" spans="1:17" ht="12" hidden="1" customHeight="1">
      <c r="A84" s="71">
        <v>2</v>
      </c>
      <c r="B84" s="69">
        <v>3</v>
      </c>
      <c r="C84" s="69">
        <v>2</v>
      </c>
      <c r="D84" s="69">
        <v>1</v>
      </c>
      <c r="E84" s="69"/>
      <c r="F84" s="72"/>
      <c r="G84" s="96" t="s">
        <v>69</v>
      </c>
      <c r="H84" s="10">
        <v>51</v>
      </c>
      <c r="I84" s="65">
        <f t="shared" si="2"/>
        <v>0</v>
      </c>
      <c r="J84" s="65">
        <f t="shared" si="2"/>
        <v>0</v>
      </c>
      <c r="K84" s="65">
        <f t="shared" si="2"/>
        <v>0</v>
      </c>
      <c r="L84" s="65">
        <f t="shared" si="2"/>
        <v>0</v>
      </c>
      <c r="M84"/>
    </row>
    <row r="85" spans="1:17" ht="15.75" hidden="1" customHeight="1">
      <c r="A85" s="71">
        <v>2</v>
      </c>
      <c r="B85" s="69">
        <v>3</v>
      </c>
      <c r="C85" s="69">
        <v>2</v>
      </c>
      <c r="D85" s="69">
        <v>1</v>
      </c>
      <c r="E85" s="69">
        <v>1</v>
      </c>
      <c r="F85" s="72"/>
      <c r="G85" s="96" t="s">
        <v>69</v>
      </c>
      <c r="H85" s="10">
        <v>52</v>
      </c>
      <c r="I85" s="65">
        <f>SUM(I86)</f>
        <v>0</v>
      </c>
      <c r="J85" s="65">
        <f>SUM(J86)</f>
        <v>0</v>
      </c>
      <c r="K85" s="65">
        <f>SUM(K86)</f>
        <v>0</v>
      </c>
      <c r="L85" s="65">
        <f>SUM(L86)</f>
        <v>0</v>
      </c>
      <c r="M85"/>
    </row>
    <row r="86" spans="1:17" ht="13.5" hidden="1" customHeight="1">
      <c r="A86" s="71">
        <v>2</v>
      </c>
      <c r="B86" s="69">
        <v>3</v>
      </c>
      <c r="C86" s="69">
        <v>2</v>
      </c>
      <c r="D86" s="69">
        <v>1</v>
      </c>
      <c r="E86" s="69">
        <v>1</v>
      </c>
      <c r="F86" s="72">
        <v>1</v>
      </c>
      <c r="G86" s="96" t="s">
        <v>69</v>
      </c>
      <c r="H86" s="10">
        <v>53</v>
      </c>
      <c r="I86" s="83">
        <v>0</v>
      </c>
      <c r="J86" s="83">
        <v>0</v>
      </c>
      <c r="K86" s="83">
        <v>0</v>
      </c>
      <c r="L86" s="83">
        <v>0</v>
      </c>
      <c r="M86"/>
    </row>
    <row r="87" spans="1:17" ht="16.5" hidden="1" customHeight="1">
      <c r="A87" s="61">
        <v>2</v>
      </c>
      <c r="B87" s="62">
        <v>4</v>
      </c>
      <c r="C87" s="62"/>
      <c r="D87" s="62"/>
      <c r="E87" s="62"/>
      <c r="F87" s="64"/>
      <c r="G87" s="110" t="s">
        <v>70</v>
      </c>
      <c r="H87" s="10">
        <v>54</v>
      </c>
      <c r="I87" s="65">
        <f t="shared" ref="I87:L89" si="3">I88</f>
        <v>0</v>
      </c>
      <c r="J87" s="106">
        <f t="shared" si="3"/>
        <v>0</v>
      </c>
      <c r="K87" s="66">
        <f t="shared" si="3"/>
        <v>0</v>
      </c>
      <c r="L87" s="66">
        <f t="shared" si="3"/>
        <v>0</v>
      </c>
      <c r="M87"/>
    </row>
    <row r="88" spans="1:17" ht="15.75" hidden="1" customHeight="1">
      <c r="A88" s="76">
        <v>2</v>
      </c>
      <c r="B88" s="77">
        <v>4</v>
      </c>
      <c r="C88" s="77">
        <v>1</v>
      </c>
      <c r="D88" s="77"/>
      <c r="E88" s="77"/>
      <c r="F88" s="79"/>
      <c r="G88" s="80" t="s">
        <v>71</v>
      </c>
      <c r="H88" s="10">
        <v>55</v>
      </c>
      <c r="I88" s="65">
        <f t="shared" si="3"/>
        <v>0</v>
      </c>
      <c r="J88" s="106">
        <f t="shared" si="3"/>
        <v>0</v>
      </c>
      <c r="K88" s="66">
        <f t="shared" si="3"/>
        <v>0</v>
      </c>
      <c r="L88" s="66">
        <f t="shared" si="3"/>
        <v>0</v>
      </c>
      <c r="M88"/>
    </row>
    <row r="89" spans="1:17" ht="17.25" hidden="1" customHeight="1">
      <c r="A89" s="76">
        <v>2</v>
      </c>
      <c r="B89" s="77">
        <v>4</v>
      </c>
      <c r="C89" s="77">
        <v>1</v>
      </c>
      <c r="D89" s="77">
        <v>1</v>
      </c>
      <c r="E89" s="77"/>
      <c r="F89" s="79"/>
      <c r="G89" s="80" t="s">
        <v>71</v>
      </c>
      <c r="H89" s="10">
        <v>56</v>
      </c>
      <c r="I89" s="65">
        <f t="shared" si="3"/>
        <v>0</v>
      </c>
      <c r="J89" s="106">
        <f t="shared" si="3"/>
        <v>0</v>
      </c>
      <c r="K89" s="66">
        <f t="shared" si="3"/>
        <v>0</v>
      </c>
      <c r="L89" s="66">
        <f t="shared" si="3"/>
        <v>0</v>
      </c>
      <c r="M89"/>
    </row>
    <row r="90" spans="1:17" ht="18" hidden="1" customHeight="1">
      <c r="A90" s="76">
        <v>2</v>
      </c>
      <c r="B90" s="77">
        <v>4</v>
      </c>
      <c r="C90" s="77">
        <v>1</v>
      </c>
      <c r="D90" s="77">
        <v>1</v>
      </c>
      <c r="E90" s="77">
        <v>1</v>
      </c>
      <c r="F90" s="79"/>
      <c r="G90" s="80" t="s">
        <v>71</v>
      </c>
      <c r="H90" s="10">
        <v>57</v>
      </c>
      <c r="I90" s="65">
        <f>SUM(I91:I93)</f>
        <v>0</v>
      </c>
      <c r="J90" s="106">
        <f>SUM(J91:J93)</f>
        <v>0</v>
      </c>
      <c r="K90" s="66">
        <f>SUM(K91:K93)</f>
        <v>0</v>
      </c>
      <c r="L90" s="66">
        <f>SUM(L91:L93)</f>
        <v>0</v>
      </c>
      <c r="M90"/>
    </row>
    <row r="91" spans="1:17" ht="14.25" hidden="1" customHeight="1">
      <c r="A91" s="76">
        <v>2</v>
      </c>
      <c r="B91" s="77">
        <v>4</v>
      </c>
      <c r="C91" s="77">
        <v>1</v>
      </c>
      <c r="D91" s="77">
        <v>1</v>
      </c>
      <c r="E91" s="77">
        <v>1</v>
      </c>
      <c r="F91" s="79">
        <v>1</v>
      </c>
      <c r="G91" s="80" t="s">
        <v>72</v>
      </c>
      <c r="H91" s="10">
        <v>58</v>
      </c>
      <c r="I91" s="83">
        <v>0</v>
      </c>
      <c r="J91" s="83">
        <v>0</v>
      </c>
      <c r="K91" s="83">
        <v>0</v>
      </c>
      <c r="L91" s="83">
        <v>0</v>
      </c>
      <c r="M91"/>
    </row>
    <row r="92" spans="1:17" ht="13.5" hidden="1" customHeight="1">
      <c r="A92" s="76">
        <v>2</v>
      </c>
      <c r="B92" s="76">
        <v>4</v>
      </c>
      <c r="C92" s="76">
        <v>1</v>
      </c>
      <c r="D92" s="77">
        <v>1</v>
      </c>
      <c r="E92" s="77">
        <v>1</v>
      </c>
      <c r="F92" s="111">
        <v>2</v>
      </c>
      <c r="G92" s="78" t="s">
        <v>73</v>
      </c>
      <c r="H92" s="10">
        <v>59</v>
      </c>
      <c r="I92" s="83">
        <v>0</v>
      </c>
      <c r="J92" s="83">
        <v>0</v>
      </c>
      <c r="K92" s="83">
        <v>0</v>
      </c>
      <c r="L92" s="83">
        <v>0</v>
      </c>
      <c r="M92"/>
    </row>
    <row r="93" spans="1:17" hidden="1">
      <c r="A93" s="76">
        <v>2</v>
      </c>
      <c r="B93" s="77">
        <v>4</v>
      </c>
      <c r="C93" s="76">
        <v>1</v>
      </c>
      <c r="D93" s="77">
        <v>1</v>
      </c>
      <c r="E93" s="77">
        <v>1</v>
      </c>
      <c r="F93" s="111">
        <v>3</v>
      </c>
      <c r="G93" s="78" t="s">
        <v>74</v>
      </c>
      <c r="H93" s="10">
        <v>60</v>
      </c>
      <c r="I93" s="83">
        <v>0</v>
      </c>
      <c r="J93" s="83">
        <v>0</v>
      </c>
      <c r="K93" s="83">
        <v>0</v>
      </c>
      <c r="L93" s="83">
        <v>0</v>
      </c>
    </row>
    <row r="94" spans="1:17" hidden="1">
      <c r="A94" s="61">
        <v>2</v>
      </c>
      <c r="B94" s="62">
        <v>5</v>
      </c>
      <c r="C94" s="61"/>
      <c r="D94" s="62"/>
      <c r="E94" s="62"/>
      <c r="F94" s="112"/>
      <c r="G94" s="63" t="s">
        <v>75</v>
      </c>
      <c r="H94" s="10">
        <v>61</v>
      </c>
      <c r="I94" s="65">
        <f>SUM(I95+I100+I105)</f>
        <v>0</v>
      </c>
      <c r="J94" s="106">
        <f>SUM(J95+J100+J105)</f>
        <v>0</v>
      </c>
      <c r="K94" s="66">
        <f>SUM(K95+K100+K105)</f>
        <v>0</v>
      </c>
      <c r="L94" s="66">
        <f>SUM(L95+L100+L105)</f>
        <v>0</v>
      </c>
    </row>
    <row r="95" spans="1:17" hidden="1">
      <c r="A95" s="71">
        <v>2</v>
      </c>
      <c r="B95" s="69">
        <v>5</v>
      </c>
      <c r="C95" s="71">
        <v>1</v>
      </c>
      <c r="D95" s="69"/>
      <c r="E95" s="69"/>
      <c r="F95" s="113"/>
      <c r="G95" s="70" t="s">
        <v>76</v>
      </c>
      <c r="H95" s="10">
        <v>62</v>
      </c>
      <c r="I95" s="86">
        <f t="shared" ref="I95:L96" si="4">I96</f>
        <v>0</v>
      </c>
      <c r="J95" s="108">
        <f t="shared" si="4"/>
        <v>0</v>
      </c>
      <c r="K95" s="87">
        <f t="shared" si="4"/>
        <v>0</v>
      </c>
      <c r="L95" s="87">
        <f t="shared" si="4"/>
        <v>0</v>
      </c>
    </row>
    <row r="96" spans="1:17" hidden="1">
      <c r="A96" s="76">
        <v>2</v>
      </c>
      <c r="B96" s="77">
        <v>5</v>
      </c>
      <c r="C96" s="76">
        <v>1</v>
      </c>
      <c r="D96" s="77">
        <v>1</v>
      </c>
      <c r="E96" s="77"/>
      <c r="F96" s="111"/>
      <c r="G96" s="78" t="s">
        <v>76</v>
      </c>
      <c r="H96" s="10">
        <v>63</v>
      </c>
      <c r="I96" s="65">
        <f t="shared" si="4"/>
        <v>0</v>
      </c>
      <c r="J96" s="106">
        <f t="shared" si="4"/>
        <v>0</v>
      </c>
      <c r="K96" s="66">
        <f t="shared" si="4"/>
        <v>0</v>
      </c>
      <c r="L96" s="66">
        <f t="shared" si="4"/>
        <v>0</v>
      </c>
    </row>
    <row r="97" spans="1:13" hidden="1">
      <c r="A97" s="76">
        <v>2</v>
      </c>
      <c r="B97" s="77">
        <v>5</v>
      </c>
      <c r="C97" s="76">
        <v>1</v>
      </c>
      <c r="D97" s="77">
        <v>1</v>
      </c>
      <c r="E97" s="77">
        <v>1</v>
      </c>
      <c r="F97" s="111"/>
      <c r="G97" s="78" t="s">
        <v>76</v>
      </c>
      <c r="H97" s="10">
        <v>64</v>
      </c>
      <c r="I97" s="65">
        <f>SUM(I98:I99)</f>
        <v>0</v>
      </c>
      <c r="J97" s="106">
        <f>SUM(J98:J99)</f>
        <v>0</v>
      </c>
      <c r="K97" s="66">
        <f>SUM(K98:K99)</f>
        <v>0</v>
      </c>
      <c r="L97" s="66">
        <f>SUM(L98:L99)</f>
        <v>0</v>
      </c>
    </row>
    <row r="98" spans="1:13" ht="25.5" hidden="1" customHeight="1">
      <c r="A98" s="76">
        <v>2</v>
      </c>
      <c r="B98" s="77">
        <v>5</v>
      </c>
      <c r="C98" s="76">
        <v>1</v>
      </c>
      <c r="D98" s="77">
        <v>1</v>
      </c>
      <c r="E98" s="77">
        <v>1</v>
      </c>
      <c r="F98" s="111">
        <v>1</v>
      </c>
      <c r="G98" s="78" t="s">
        <v>77</v>
      </c>
      <c r="H98" s="10">
        <v>65</v>
      </c>
      <c r="I98" s="83">
        <v>0</v>
      </c>
      <c r="J98" s="83">
        <v>0</v>
      </c>
      <c r="K98" s="83">
        <v>0</v>
      </c>
      <c r="L98" s="83">
        <v>0</v>
      </c>
      <c r="M98"/>
    </row>
    <row r="99" spans="1:13" ht="15.75" hidden="1" customHeight="1">
      <c r="A99" s="76">
        <v>2</v>
      </c>
      <c r="B99" s="77">
        <v>5</v>
      </c>
      <c r="C99" s="76">
        <v>1</v>
      </c>
      <c r="D99" s="77">
        <v>1</v>
      </c>
      <c r="E99" s="77">
        <v>1</v>
      </c>
      <c r="F99" s="111">
        <v>2</v>
      </c>
      <c r="G99" s="78" t="s">
        <v>78</v>
      </c>
      <c r="H99" s="10">
        <v>66</v>
      </c>
      <c r="I99" s="83">
        <v>0</v>
      </c>
      <c r="J99" s="83">
        <v>0</v>
      </c>
      <c r="K99" s="83">
        <v>0</v>
      </c>
      <c r="L99" s="83">
        <v>0</v>
      </c>
      <c r="M99"/>
    </row>
    <row r="100" spans="1:13" ht="12" hidden="1" customHeight="1">
      <c r="A100" s="76">
        <v>2</v>
      </c>
      <c r="B100" s="77">
        <v>5</v>
      </c>
      <c r="C100" s="76">
        <v>2</v>
      </c>
      <c r="D100" s="77"/>
      <c r="E100" s="77"/>
      <c r="F100" s="111"/>
      <c r="G100" s="78" t="s">
        <v>79</v>
      </c>
      <c r="H100" s="10">
        <v>67</v>
      </c>
      <c r="I100" s="65">
        <f t="shared" ref="I100:L101" si="5">I101</f>
        <v>0</v>
      </c>
      <c r="J100" s="106">
        <f t="shared" si="5"/>
        <v>0</v>
      </c>
      <c r="K100" s="66">
        <f t="shared" si="5"/>
        <v>0</v>
      </c>
      <c r="L100" s="65">
        <f t="shared" si="5"/>
        <v>0</v>
      </c>
      <c r="M100"/>
    </row>
    <row r="101" spans="1:13" ht="15.75" hidden="1" customHeight="1">
      <c r="A101" s="80">
        <v>2</v>
      </c>
      <c r="B101" s="76">
        <v>5</v>
      </c>
      <c r="C101" s="77">
        <v>2</v>
      </c>
      <c r="D101" s="78">
        <v>1</v>
      </c>
      <c r="E101" s="76"/>
      <c r="F101" s="111"/>
      <c r="G101" s="78" t="s">
        <v>79</v>
      </c>
      <c r="H101" s="10">
        <v>68</v>
      </c>
      <c r="I101" s="65">
        <f t="shared" si="5"/>
        <v>0</v>
      </c>
      <c r="J101" s="106">
        <f t="shared" si="5"/>
        <v>0</v>
      </c>
      <c r="K101" s="66">
        <f t="shared" si="5"/>
        <v>0</v>
      </c>
      <c r="L101" s="65">
        <f t="shared" si="5"/>
        <v>0</v>
      </c>
      <c r="M101"/>
    </row>
    <row r="102" spans="1:13" ht="15" hidden="1" customHeight="1">
      <c r="A102" s="80">
        <v>2</v>
      </c>
      <c r="B102" s="76">
        <v>5</v>
      </c>
      <c r="C102" s="77">
        <v>2</v>
      </c>
      <c r="D102" s="78">
        <v>1</v>
      </c>
      <c r="E102" s="76">
        <v>1</v>
      </c>
      <c r="F102" s="111"/>
      <c r="G102" s="78" t="s">
        <v>79</v>
      </c>
      <c r="H102" s="10">
        <v>69</v>
      </c>
      <c r="I102" s="65">
        <f>SUM(I103:I104)</f>
        <v>0</v>
      </c>
      <c r="J102" s="106">
        <f>SUM(J103:J104)</f>
        <v>0</v>
      </c>
      <c r="K102" s="66">
        <f>SUM(K103:K104)</f>
        <v>0</v>
      </c>
      <c r="L102" s="65">
        <f>SUM(L103:L104)</f>
        <v>0</v>
      </c>
      <c r="M102"/>
    </row>
    <row r="103" spans="1:13" ht="25.5" hidden="1" customHeight="1">
      <c r="A103" s="80">
        <v>2</v>
      </c>
      <c r="B103" s="76">
        <v>5</v>
      </c>
      <c r="C103" s="77">
        <v>2</v>
      </c>
      <c r="D103" s="78">
        <v>1</v>
      </c>
      <c r="E103" s="76">
        <v>1</v>
      </c>
      <c r="F103" s="111">
        <v>1</v>
      </c>
      <c r="G103" s="78" t="s">
        <v>80</v>
      </c>
      <c r="H103" s="10">
        <v>70</v>
      </c>
      <c r="I103" s="83">
        <v>0</v>
      </c>
      <c r="J103" s="83">
        <v>0</v>
      </c>
      <c r="K103" s="83">
        <v>0</v>
      </c>
      <c r="L103" s="83">
        <v>0</v>
      </c>
      <c r="M103"/>
    </row>
    <row r="104" spans="1:13" ht="25.5" hidden="1" customHeight="1">
      <c r="A104" s="80">
        <v>2</v>
      </c>
      <c r="B104" s="76">
        <v>5</v>
      </c>
      <c r="C104" s="77">
        <v>2</v>
      </c>
      <c r="D104" s="78">
        <v>1</v>
      </c>
      <c r="E104" s="76">
        <v>1</v>
      </c>
      <c r="F104" s="111">
        <v>2</v>
      </c>
      <c r="G104" s="78" t="s">
        <v>81</v>
      </c>
      <c r="H104" s="10">
        <v>71</v>
      </c>
      <c r="I104" s="83">
        <v>0</v>
      </c>
      <c r="J104" s="83">
        <v>0</v>
      </c>
      <c r="K104" s="83">
        <v>0</v>
      </c>
      <c r="L104" s="83">
        <v>0</v>
      </c>
      <c r="M104"/>
    </row>
    <row r="105" spans="1:13" ht="28.5" hidden="1" customHeight="1">
      <c r="A105" s="80">
        <v>2</v>
      </c>
      <c r="B105" s="76">
        <v>5</v>
      </c>
      <c r="C105" s="77">
        <v>3</v>
      </c>
      <c r="D105" s="78"/>
      <c r="E105" s="76"/>
      <c r="F105" s="111"/>
      <c r="G105" s="78" t="s">
        <v>82</v>
      </c>
      <c r="H105" s="10">
        <v>72</v>
      </c>
      <c r="I105" s="65">
        <f>I106+I110</f>
        <v>0</v>
      </c>
      <c r="J105" s="65">
        <f>J106+J110</f>
        <v>0</v>
      </c>
      <c r="K105" s="65">
        <f>K106+K110</f>
        <v>0</v>
      </c>
      <c r="L105" s="65">
        <f>L106+L110</f>
        <v>0</v>
      </c>
      <c r="M105"/>
    </row>
    <row r="106" spans="1:13" ht="27" hidden="1" customHeight="1">
      <c r="A106" s="80">
        <v>2</v>
      </c>
      <c r="B106" s="76">
        <v>5</v>
      </c>
      <c r="C106" s="77">
        <v>3</v>
      </c>
      <c r="D106" s="78">
        <v>1</v>
      </c>
      <c r="E106" s="76"/>
      <c r="F106" s="111"/>
      <c r="G106" s="78" t="s">
        <v>83</v>
      </c>
      <c r="H106" s="10">
        <v>73</v>
      </c>
      <c r="I106" s="65">
        <f>I107</f>
        <v>0</v>
      </c>
      <c r="J106" s="106">
        <f>J107</f>
        <v>0</v>
      </c>
      <c r="K106" s="66">
        <f>K107</f>
        <v>0</v>
      </c>
      <c r="L106" s="65">
        <f>L107</f>
        <v>0</v>
      </c>
      <c r="M106"/>
    </row>
    <row r="107" spans="1:13" ht="30" hidden="1" customHeight="1">
      <c r="A107" s="88">
        <v>2</v>
      </c>
      <c r="B107" s="89">
        <v>5</v>
      </c>
      <c r="C107" s="90">
        <v>3</v>
      </c>
      <c r="D107" s="91">
        <v>1</v>
      </c>
      <c r="E107" s="89">
        <v>1</v>
      </c>
      <c r="F107" s="114"/>
      <c r="G107" s="91" t="s">
        <v>83</v>
      </c>
      <c r="H107" s="10">
        <v>74</v>
      </c>
      <c r="I107" s="75">
        <f>SUM(I108:I109)</f>
        <v>0</v>
      </c>
      <c r="J107" s="109">
        <f>SUM(J108:J109)</f>
        <v>0</v>
      </c>
      <c r="K107" s="74">
        <f>SUM(K108:K109)</f>
        <v>0</v>
      </c>
      <c r="L107" s="75">
        <f>SUM(L108:L109)</f>
        <v>0</v>
      </c>
      <c r="M107"/>
    </row>
    <row r="108" spans="1:13" ht="26.25" hidden="1" customHeight="1">
      <c r="A108" s="80">
        <v>2</v>
      </c>
      <c r="B108" s="76">
        <v>5</v>
      </c>
      <c r="C108" s="77">
        <v>3</v>
      </c>
      <c r="D108" s="78">
        <v>1</v>
      </c>
      <c r="E108" s="76">
        <v>1</v>
      </c>
      <c r="F108" s="111">
        <v>1</v>
      </c>
      <c r="G108" s="78" t="s">
        <v>83</v>
      </c>
      <c r="H108" s="10">
        <v>75</v>
      </c>
      <c r="I108" s="83">
        <v>0</v>
      </c>
      <c r="J108" s="83">
        <v>0</v>
      </c>
      <c r="K108" s="83">
        <v>0</v>
      </c>
      <c r="L108" s="83">
        <v>0</v>
      </c>
      <c r="M108"/>
    </row>
    <row r="109" spans="1:13" ht="26.25" hidden="1" customHeight="1">
      <c r="A109" s="88">
        <v>2</v>
      </c>
      <c r="B109" s="89">
        <v>5</v>
      </c>
      <c r="C109" s="90">
        <v>3</v>
      </c>
      <c r="D109" s="91">
        <v>1</v>
      </c>
      <c r="E109" s="89">
        <v>1</v>
      </c>
      <c r="F109" s="114">
        <v>2</v>
      </c>
      <c r="G109" s="91" t="s">
        <v>84</v>
      </c>
      <c r="H109" s="10">
        <v>76</v>
      </c>
      <c r="I109" s="83">
        <v>0</v>
      </c>
      <c r="J109" s="83">
        <v>0</v>
      </c>
      <c r="K109" s="83">
        <v>0</v>
      </c>
      <c r="L109" s="83">
        <v>0</v>
      </c>
      <c r="M109"/>
    </row>
    <row r="110" spans="1:13" ht="27.75" hidden="1" customHeight="1">
      <c r="A110" s="88">
        <v>2</v>
      </c>
      <c r="B110" s="89">
        <v>5</v>
      </c>
      <c r="C110" s="90">
        <v>3</v>
      </c>
      <c r="D110" s="91">
        <v>2</v>
      </c>
      <c r="E110" s="89"/>
      <c r="F110" s="114"/>
      <c r="G110" s="91" t="s">
        <v>85</v>
      </c>
      <c r="H110" s="10">
        <v>77</v>
      </c>
      <c r="I110" s="75">
        <f>I111</f>
        <v>0</v>
      </c>
      <c r="J110" s="75">
        <f>J111</f>
        <v>0</v>
      </c>
      <c r="K110" s="75">
        <f>K111</f>
        <v>0</v>
      </c>
      <c r="L110" s="75">
        <f>L111</f>
        <v>0</v>
      </c>
      <c r="M110"/>
    </row>
    <row r="111" spans="1:13" ht="25.5" hidden="1" customHeight="1">
      <c r="A111" s="88">
        <v>2</v>
      </c>
      <c r="B111" s="89">
        <v>5</v>
      </c>
      <c r="C111" s="90">
        <v>3</v>
      </c>
      <c r="D111" s="91">
        <v>2</v>
      </c>
      <c r="E111" s="89">
        <v>1</v>
      </c>
      <c r="F111" s="114"/>
      <c r="G111" s="91" t="s">
        <v>85</v>
      </c>
      <c r="H111" s="10">
        <v>78</v>
      </c>
      <c r="I111" s="75">
        <f>SUM(I112:I113)</f>
        <v>0</v>
      </c>
      <c r="J111" s="75">
        <f>SUM(J112:J113)</f>
        <v>0</v>
      </c>
      <c r="K111" s="75">
        <f>SUM(K112:K113)</f>
        <v>0</v>
      </c>
      <c r="L111" s="75">
        <f>SUM(L112:L113)</f>
        <v>0</v>
      </c>
      <c r="M111"/>
    </row>
    <row r="112" spans="1:13" ht="30" hidden="1" customHeight="1">
      <c r="A112" s="88">
        <v>2</v>
      </c>
      <c r="B112" s="89">
        <v>5</v>
      </c>
      <c r="C112" s="90">
        <v>3</v>
      </c>
      <c r="D112" s="91">
        <v>2</v>
      </c>
      <c r="E112" s="89">
        <v>1</v>
      </c>
      <c r="F112" s="114">
        <v>1</v>
      </c>
      <c r="G112" s="91" t="s">
        <v>85</v>
      </c>
      <c r="H112" s="10">
        <v>79</v>
      </c>
      <c r="I112" s="83">
        <v>0</v>
      </c>
      <c r="J112" s="83">
        <v>0</v>
      </c>
      <c r="K112" s="83">
        <v>0</v>
      </c>
      <c r="L112" s="83">
        <v>0</v>
      </c>
      <c r="M112"/>
    </row>
    <row r="113" spans="1:13" ht="18" hidden="1" customHeight="1">
      <c r="A113" s="88">
        <v>2</v>
      </c>
      <c r="B113" s="89">
        <v>5</v>
      </c>
      <c r="C113" s="90">
        <v>3</v>
      </c>
      <c r="D113" s="91">
        <v>2</v>
      </c>
      <c r="E113" s="89">
        <v>1</v>
      </c>
      <c r="F113" s="114">
        <v>2</v>
      </c>
      <c r="G113" s="91" t="s">
        <v>86</v>
      </c>
      <c r="H113" s="10">
        <v>80</v>
      </c>
      <c r="I113" s="83">
        <v>0</v>
      </c>
      <c r="J113" s="83">
        <v>0</v>
      </c>
      <c r="K113" s="83">
        <v>0</v>
      </c>
      <c r="L113" s="83">
        <v>0</v>
      </c>
      <c r="M113"/>
    </row>
    <row r="114" spans="1:13" ht="16.5" hidden="1" customHeight="1">
      <c r="A114" s="110">
        <v>2</v>
      </c>
      <c r="B114" s="61">
        <v>6</v>
      </c>
      <c r="C114" s="62"/>
      <c r="D114" s="63"/>
      <c r="E114" s="61"/>
      <c r="F114" s="112"/>
      <c r="G114" s="115" t="s">
        <v>87</v>
      </c>
      <c r="H114" s="10">
        <v>81</v>
      </c>
      <c r="I114" s="65">
        <f>SUM(I115+I120+I124+I128+I132+I136)</f>
        <v>0</v>
      </c>
      <c r="J114" s="65">
        <f>SUM(J115+J120+J124+J128+J132+J136)</f>
        <v>0</v>
      </c>
      <c r="K114" s="65">
        <f>SUM(K115+K120+K124+K128+K132+K136)</f>
        <v>0</v>
      </c>
      <c r="L114" s="65">
        <f>SUM(L115+L120+L124+L128+L132+L136)</f>
        <v>0</v>
      </c>
      <c r="M114"/>
    </row>
    <row r="115" spans="1:13" ht="14.25" hidden="1" customHeight="1">
      <c r="A115" s="88">
        <v>2</v>
      </c>
      <c r="B115" s="89">
        <v>6</v>
      </c>
      <c r="C115" s="90">
        <v>1</v>
      </c>
      <c r="D115" s="91"/>
      <c r="E115" s="89"/>
      <c r="F115" s="114"/>
      <c r="G115" s="91" t="s">
        <v>88</v>
      </c>
      <c r="H115" s="10">
        <v>82</v>
      </c>
      <c r="I115" s="75">
        <f t="shared" ref="I115:L116" si="6">I116</f>
        <v>0</v>
      </c>
      <c r="J115" s="109">
        <f t="shared" si="6"/>
        <v>0</v>
      </c>
      <c r="K115" s="74">
        <f t="shared" si="6"/>
        <v>0</v>
      </c>
      <c r="L115" s="75">
        <f t="shared" si="6"/>
        <v>0</v>
      </c>
      <c r="M115"/>
    </row>
    <row r="116" spans="1:13" ht="14.25" hidden="1" customHeight="1">
      <c r="A116" s="80">
        <v>2</v>
      </c>
      <c r="B116" s="76">
        <v>6</v>
      </c>
      <c r="C116" s="77">
        <v>1</v>
      </c>
      <c r="D116" s="78">
        <v>1</v>
      </c>
      <c r="E116" s="76"/>
      <c r="F116" s="111"/>
      <c r="G116" s="78" t="s">
        <v>88</v>
      </c>
      <c r="H116" s="10">
        <v>83</v>
      </c>
      <c r="I116" s="65">
        <f t="shared" si="6"/>
        <v>0</v>
      </c>
      <c r="J116" s="106">
        <f t="shared" si="6"/>
        <v>0</v>
      </c>
      <c r="K116" s="66">
        <f t="shared" si="6"/>
        <v>0</v>
      </c>
      <c r="L116" s="65">
        <f t="shared" si="6"/>
        <v>0</v>
      </c>
      <c r="M116"/>
    </row>
    <row r="117" spans="1:13" hidden="1">
      <c r="A117" s="80">
        <v>2</v>
      </c>
      <c r="B117" s="76">
        <v>6</v>
      </c>
      <c r="C117" s="77">
        <v>1</v>
      </c>
      <c r="D117" s="78">
        <v>1</v>
      </c>
      <c r="E117" s="76">
        <v>1</v>
      </c>
      <c r="F117" s="111"/>
      <c r="G117" s="78" t="s">
        <v>88</v>
      </c>
      <c r="H117" s="10">
        <v>84</v>
      </c>
      <c r="I117" s="65">
        <f>SUM(I118:I119)</f>
        <v>0</v>
      </c>
      <c r="J117" s="106">
        <f>SUM(J118:J119)</f>
        <v>0</v>
      </c>
      <c r="K117" s="66">
        <f>SUM(K118:K119)</f>
        <v>0</v>
      </c>
      <c r="L117" s="65">
        <f>SUM(L118:L119)</f>
        <v>0</v>
      </c>
    </row>
    <row r="118" spans="1:13" ht="13.5" hidden="1" customHeight="1">
      <c r="A118" s="80">
        <v>2</v>
      </c>
      <c r="B118" s="76">
        <v>6</v>
      </c>
      <c r="C118" s="77">
        <v>1</v>
      </c>
      <c r="D118" s="78">
        <v>1</v>
      </c>
      <c r="E118" s="76">
        <v>1</v>
      </c>
      <c r="F118" s="111">
        <v>1</v>
      </c>
      <c r="G118" s="78" t="s">
        <v>89</v>
      </c>
      <c r="H118" s="10">
        <v>85</v>
      </c>
      <c r="I118" s="83">
        <v>0</v>
      </c>
      <c r="J118" s="83">
        <v>0</v>
      </c>
      <c r="K118" s="83">
        <v>0</v>
      </c>
      <c r="L118" s="83">
        <v>0</v>
      </c>
      <c r="M118"/>
    </row>
    <row r="119" spans="1:13" hidden="1">
      <c r="A119" s="96">
        <v>2</v>
      </c>
      <c r="B119" s="71">
        <v>6</v>
      </c>
      <c r="C119" s="69">
        <v>1</v>
      </c>
      <c r="D119" s="70">
        <v>1</v>
      </c>
      <c r="E119" s="71">
        <v>1</v>
      </c>
      <c r="F119" s="113">
        <v>2</v>
      </c>
      <c r="G119" s="70" t="s">
        <v>90</v>
      </c>
      <c r="H119" s="10">
        <v>86</v>
      </c>
      <c r="I119" s="81">
        <v>0</v>
      </c>
      <c r="J119" s="81">
        <v>0</v>
      </c>
      <c r="K119" s="81">
        <v>0</v>
      </c>
      <c r="L119" s="81">
        <v>0</v>
      </c>
    </row>
    <row r="120" spans="1:13" ht="25.5" hidden="1" customHeight="1">
      <c r="A120" s="80">
        <v>2</v>
      </c>
      <c r="B120" s="76">
        <v>6</v>
      </c>
      <c r="C120" s="77">
        <v>2</v>
      </c>
      <c r="D120" s="78"/>
      <c r="E120" s="76"/>
      <c r="F120" s="111"/>
      <c r="G120" s="78" t="s">
        <v>91</v>
      </c>
      <c r="H120" s="10">
        <v>87</v>
      </c>
      <c r="I120" s="65">
        <f t="shared" ref="I120:L122" si="7">I121</f>
        <v>0</v>
      </c>
      <c r="J120" s="106">
        <f t="shared" si="7"/>
        <v>0</v>
      </c>
      <c r="K120" s="66">
        <f t="shared" si="7"/>
        <v>0</v>
      </c>
      <c r="L120" s="65">
        <f t="shared" si="7"/>
        <v>0</v>
      </c>
      <c r="M120"/>
    </row>
    <row r="121" spans="1:13" ht="14.25" hidden="1" customHeight="1">
      <c r="A121" s="80">
        <v>2</v>
      </c>
      <c r="B121" s="76">
        <v>6</v>
      </c>
      <c r="C121" s="77">
        <v>2</v>
      </c>
      <c r="D121" s="78">
        <v>1</v>
      </c>
      <c r="E121" s="76"/>
      <c r="F121" s="111"/>
      <c r="G121" s="78" t="s">
        <v>91</v>
      </c>
      <c r="H121" s="10">
        <v>88</v>
      </c>
      <c r="I121" s="65">
        <f t="shared" si="7"/>
        <v>0</v>
      </c>
      <c r="J121" s="106">
        <f t="shared" si="7"/>
        <v>0</v>
      </c>
      <c r="K121" s="66">
        <f t="shared" si="7"/>
        <v>0</v>
      </c>
      <c r="L121" s="65">
        <f t="shared" si="7"/>
        <v>0</v>
      </c>
      <c r="M121"/>
    </row>
    <row r="122" spans="1:13" ht="14.25" hidden="1" customHeight="1">
      <c r="A122" s="80">
        <v>2</v>
      </c>
      <c r="B122" s="76">
        <v>6</v>
      </c>
      <c r="C122" s="77">
        <v>2</v>
      </c>
      <c r="D122" s="78">
        <v>1</v>
      </c>
      <c r="E122" s="76">
        <v>1</v>
      </c>
      <c r="F122" s="111"/>
      <c r="G122" s="78" t="s">
        <v>91</v>
      </c>
      <c r="H122" s="10">
        <v>89</v>
      </c>
      <c r="I122" s="116">
        <f t="shared" si="7"/>
        <v>0</v>
      </c>
      <c r="J122" s="117">
        <f t="shared" si="7"/>
        <v>0</v>
      </c>
      <c r="K122" s="118">
        <f t="shared" si="7"/>
        <v>0</v>
      </c>
      <c r="L122" s="116">
        <f t="shared" si="7"/>
        <v>0</v>
      </c>
      <c r="M122"/>
    </row>
    <row r="123" spans="1:13" ht="25.5" hidden="1" customHeight="1">
      <c r="A123" s="80">
        <v>2</v>
      </c>
      <c r="B123" s="76">
        <v>6</v>
      </c>
      <c r="C123" s="77">
        <v>2</v>
      </c>
      <c r="D123" s="78">
        <v>1</v>
      </c>
      <c r="E123" s="76">
        <v>1</v>
      </c>
      <c r="F123" s="111">
        <v>1</v>
      </c>
      <c r="G123" s="78" t="s">
        <v>91</v>
      </c>
      <c r="H123" s="10">
        <v>90</v>
      </c>
      <c r="I123" s="83">
        <v>0</v>
      </c>
      <c r="J123" s="83">
        <v>0</v>
      </c>
      <c r="K123" s="83">
        <v>0</v>
      </c>
      <c r="L123" s="83">
        <v>0</v>
      </c>
      <c r="M123"/>
    </row>
    <row r="124" spans="1:13" ht="26.25" hidden="1" customHeight="1">
      <c r="A124" s="96">
        <v>2</v>
      </c>
      <c r="B124" s="71">
        <v>6</v>
      </c>
      <c r="C124" s="69">
        <v>3</v>
      </c>
      <c r="D124" s="70"/>
      <c r="E124" s="71"/>
      <c r="F124" s="113"/>
      <c r="G124" s="70" t="s">
        <v>92</v>
      </c>
      <c r="H124" s="10">
        <v>91</v>
      </c>
      <c r="I124" s="86">
        <f t="shared" ref="I124:L126" si="8">I125</f>
        <v>0</v>
      </c>
      <c r="J124" s="108">
        <f t="shared" si="8"/>
        <v>0</v>
      </c>
      <c r="K124" s="87">
        <f t="shared" si="8"/>
        <v>0</v>
      </c>
      <c r="L124" s="86">
        <f t="shared" si="8"/>
        <v>0</v>
      </c>
      <c r="M124"/>
    </row>
    <row r="125" spans="1:13" ht="25.5" hidden="1" customHeight="1">
      <c r="A125" s="80">
        <v>2</v>
      </c>
      <c r="B125" s="76">
        <v>6</v>
      </c>
      <c r="C125" s="77">
        <v>3</v>
      </c>
      <c r="D125" s="78">
        <v>1</v>
      </c>
      <c r="E125" s="76"/>
      <c r="F125" s="111"/>
      <c r="G125" s="78" t="s">
        <v>92</v>
      </c>
      <c r="H125" s="10">
        <v>92</v>
      </c>
      <c r="I125" s="65">
        <f t="shared" si="8"/>
        <v>0</v>
      </c>
      <c r="J125" s="106">
        <f t="shared" si="8"/>
        <v>0</v>
      </c>
      <c r="K125" s="66">
        <f t="shared" si="8"/>
        <v>0</v>
      </c>
      <c r="L125" s="65">
        <f t="shared" si="8"/>
        <v>0</v>
      </c>
      <c r="M125"/>
    </row>
    <row r="126" spans="1:13" ht="26.25" hidden="1" customHeight="1">
      <c r="A126" s="80">
        <v>2</v>
      </c>
      <c r="B126" s="76">
        <v>6</v>
      </c>
      <c r="C126" s="77">
        <v>3</v>
      </c>
      <c r="D126" s="78">
        <v>1</v>
      </c>
      <c r="E126" s="76">
        <v>1</v>
      </c>
      <c r="F126" s="111"/>
      <c r="G126" s="78" t="s">
        <v>92</v>
      </c>
      <c r="H126" s="10">
        <v>93</v>
      </c>
      <c r="I126" s="65">
        <f t="shared" si="8"/>
        <v>0</v>
      </c>
      <c r="J126" s="106">
        <f t="shared" si="8"/>
        <v>0</v>
      </c>
      <c r="K126" s="66">
        <f t="shared" si="8"/>
        <v>0</v>
      </c>
      <c r="L126" s="65">
        <f t="shared" si="8"/>
        <v>0</v>
      </c>
      <c r="M126"/>
    </row>
    <row r="127" spans="1:13" ht="27" hidden="1" customHeight="1">
      <c r="A127" s="80">
        <v>2</v>
      </c>
      <c r="B127" s="76">
        <v>6</v>
      </c>
      <c r="C127" s="77">
        <v>3</v>
      </c>
      <c r="D127" s="78">
        <v>1</v>
      </c>
      <c r="E127" s="76">
        <v>1</v>
      </c>
      <c r="F127" s="111">
        <v>1</v>
      </c>
      <c r="G127" s="78" t="s">
        <v>92</v>
      </c>
      <c r="H127" s="10">
        <v>94</v>
      </c>
      <c r="I127" s="83">
        <v>0</v>
      </c>
      <c r="J127" s="83">
        <v>0</v>
      </c>
      <c r="K127" s="83">
        <v>0</v>
      </c>
      <c r="L127" s="83">
        <v>0</v>
      </c>
      <c r="M127"/>
    </row>
    <row r="128" spans="1:13" ht="25.5" hidden="1" customHeight="1">
      <c r="A128" s="96">
        <v>2</v>
      </c>
      <c r="B128" s="71">
        <v>6</v>
      </c>
      <c r="C128" s="69">
        <v>4</v>
      </c>
      <c r="D128" s="70"/>
      <c r="E128" s="71"/>
      <c r="F128" s="113"/>
      <c r="G128" s="70" t="s">
        <v>93</v>
      </c>
      <c r="H128" s="10">
        <v>95</v>
      </c>
      <c r="I128" s="86">
        <f t="shared" ref="I128:L130" si="9">I129</f>
        <v>0</v>
      </c>
      <c r="J128" s="108">
        <f t="shared" si="9"/>
        <v>0</v>
      </c>
      <c r="K128" s="87">
        <f t="shared" si="9"/>
        <v>0</v>
      </c>
      <c r="L128" s="86">
        <f t="shared" si="9"/>
        <v>0</v>
      </c>
      <c r="M128"/>
    </row>
    <row r="129" spans="1:13" ht="27" hidden="1" customHeight="1">
      <c r="A129" s="80">
        <v>2</v>
      </c>
      <c r="B129" s="76">
        <v>6</v>
      </c>
      <c r="C129" s="77">
        <v>4</v>
      </c>
      <c r="D129" s="78">
        <v>1</v>
      </c>
      <c r="E129" s="76"/>
      <c r="F129" s="111"/>
      <c r="G129" s="78" t="s">
        <v>93</v>
      </c>
      <c r="H129" s="10">
        <v>96</v>
      </c>
      <c r="I129" s="65">
        <f t="shared" si="9"/>
        <v>0</v>
      </c>
      <c r="J129" s="106">
        <f t="shared" si="9"/>
        <v>0</v>
      </c>
      <c r="K129" s="66">
        <f t="shared" si="9"/>
        <v>0</v>
      </c>
      <c r="L129" s="65">
        <f t="shared" si="9"/>
        <v>0</v>
      </c>
      <c r="M129"/>
    </row>
    <row r="130" spans="1:13" ht="27" hidden="1" customHeight="1">
      <c r="A130" s="80">
        <v>2</v>
      </c>
      <c r="B130" s="76">
        <v>6</v>
      </c>
      <c r="C130" s="77">
        <v>4</v>
      </c>
      <c r="D130" s="78">
        <v>1</v>
      </c>
      <c r="E130" s="76">
        <v>1</v>
      </c>
      <c r="F130" s="111"/>
      <c r="G130" s="78" t="s">
        <v>93</v>
      </c>
      <c r="H130" s="10">
        <v>97</v>
      </c>
      <c r="I130" s="65">
        <f t="shared" si="9"/>
        <v>0</v>
      </c>
      <c r="J130" s="106">
        <f t="shared" si="9"/>
        <v>0</v>
      </c>
      <c r="K130" s="66">
        <f t="shared" si="9"/>
        <v>0</v>
      </c>
      <c r="L130" s="65">
        <f t="shared" si="9"/>
        <v>0</v>
      </c>
      <c r="M130"/>
    </row>
    <row r="131" spans="1:13" ht="27.75" hidden="1" customHeight="1">
      <c r="A131" s="80">
        <v>2</v>
      </c>
      <c r="B131" s="76">
        <v>6</v>
      </c>
      <c r="C131" s="77">
        <v>4</v>
      </c>
      <c r="D131" s="78">
        <v>1</v>
      </c>
      <c r="E131" s="76">
        <v>1</v>
      </c>
      <c r="F131" s="111">
        <v>1</v>
      </c>
      <c r="G131" s="78" t="s">
        <v>93</v>
      </c>
      <c r="H131" s="10">
        <v>98</v>
      </c>
      <c r="I131" s="83">
        <v>0</v>
      </c>
      <c r="J131" s="83">
        <v>0</v>
      </c>
      <c r="K131" s="83">
        <v>0</v>
      </c>
      <c r="L131" s="83">
        <v>0</v>
      </c>
      <c r="M131"/>
    </row>
    <row r="132" spans="1:13" ht="27" hidden="1" customHeight="1">
      <c r="A132" s="88">
        <v>2</v>
      </c>
      <c r="B132" s="97">
        <v>6</v>
      </c>
      <c r="C132" s="98">
        <v>5</v>
      </c>
      <c r="D132" s="100"/>
      <c r="E132" s="97"/>
      <c r="F132" s="119"/>
      <c r="G132" s="100" t="s">
        <v>94</v>
      </c>
      <c r="H132" s="10">
        <v>99</v>
      </c>
      <c r="I132" s="93">
        <f t="shared" ref="I132:L134" si="10">I133</f>
        <v>0</v>
      </c>
      <c r="J132" s="120">
        <f t="shared" si="10"/>
        <v>0</v>
      </c>
      <c r="K132" s="94">
        <f t="shared" si="10"/>
        <v>0</v>
      </c>
      <c r="L132" s="93">
        <f t="shared" si="10"/>
        <v>0</v>
      </c>
      <c r="M132"/>
    </row>
    <row r="133" spans="1:13" ht="29.25" hidden="1" customHeight="1">
      <c r="A133" s="80">
        <v>2</v>
      </c>
      <c r="B133" s="76">
        <v>6</v>
      </c>
      <c r="C133" s="77">
        <v>5</v>
      </c>
      <c r="D133" s="78">
        <v>1</v>
      </c>
      <c r="E133" s="76"/>
      <c r="F133" s="111"/>
      <c r="G133" s="100" t="s">
        <v>94</v>
      </c>
      <c r="H133" s="10">
        <v>100</v>
      </c>
      <c r="I133" s="65">
        <f t="shared" si="10"/>
        <v>0</v>
      </c>
      <c r="J133" s="106">
        <f t="shared" si="10"/>
        <v>0</v>
      </c>
      <c r="K133" s="66">
        <f t="shared" si="10"/>
        <v>0</v>
      </c>
      <c r="L133" s="65">
        <f t="shared" si="10"/>
        <v>0</v>
      </c>
      <c r="M133"/>
    </row>
    <row r="134" spans="1:13" ht="25.5" hidden="1" customHeight="1">
      <c r="A134" s="80">
        <v>2</v>
      </c>
      <c r="B134" s="76">
        <v>6</v>
      </c>
      <c r="C134" s="77">
        <v>5</v>
      </c>
      <c r="D134" s="78">
        <v>1</v>
      </c>
      <c r="E134" s="76">
        <v>1</v>
      </c>
      <c r="F134" s="111"/>
      <c r="G134" s="100" t="s">
        <v>94</v>
      </c>
      <c r="H134" s="10">
        <v>101</v>
      </c>
      <c r="I134" s="65">
        <f t="shared" si="10"/>
        <v>0</v>
      </c>
      <c r="J134" s="106">
        <f t="shared" si="10"/>
        <v>0</v>
      </c>
      <c r="K134" s="66">
        <f t="shared" si="10"/>
        <v>0</v>
      </c>
      <c r="L134" s="65">
        <f t="shared" si="10"/>
        <v>0</v>
      </c>
      <c r="M134"/>
    </row>
    <row r="135" spans="1:13" ht="27.75" hidden="1" customHeight="1">
      <c r="A135" s="76">
        <v>2</v>
      </c>
      <c r="B135" s="77">
        <v>6</v>
      </c>
      <c r="C135" s="76">
        <v>5</v>
      </c>
      <c r="D135" s="76">
        <v>1</v>
      </c>
      <c r="E135" s="78">
        <v>1</v>
      </c>
      <c r="F135" s="111">
        <v>1</v>
      </c>
      <c r="G135" s="76" t="s">
        <v>95</v>
      </c>
      <c r="H135" s="10">
        <v>102</v>
      </c>
      <c r="I135" s="83">
        <v>0</v>
      </c>
      <c r="J135" s="83">
        <v>0</v>
      </c>
      <c r="K135" s="83">
        <v>0</v>
      </c>
      <c r="L135" s="83">
        <v>0</v>
      </c>
      <c r="M135"/>
    </row>
    <row r="136" spans="1:13" ht="27.75" hidden="1" customHeight="1">
      <c r="A136" s="80">
        <v>2</v>
      </c>
      <c r="B136" s="77">
        <v>6</v>
      </c>
      <c r="C136" s="76">
        <v>6</v>
      </c>
      <c r="D136" s="77"/>
      <c r="E136" s="78"/>
      <c r="F136" s="79"/>
      <c r="G136" s="16" t="s">
        <v>96</v>
      </c>
      <c r="H136" s="10">
        <v>103</v>
      </c>
      <c r="I136" s="66">
        <f t="shared" ref="I136:L138" si="11">I137</f>
        <v>0</v>
      </c>
      <c r="J136" s="65">
        <f t="shared" si="11"/>
        <v>0</v>
      </c>
      <c r="K136" s="65">
        <f t="shared" si="11"/>
        <v>0</v>
      </c>
      <c r="L136" s="65">
        <f t="shared" si="11"/>
        <v>0</v>
      </c>
      <c r="M136"/>
    </row>
    <row r="137" spans="1:13" ht="27.75" hidden="1" customHeight="1">
      <c r="A137" s="80">
        <v>2</v>
      </c>
      <c r="B137" s="77">
        <v>6</v>
      </c>
      <c r="C137" s="76">
        <v>6</v>
      </c>
      <c r="D137" s="77">
        <v>1</v>
      </c>
      <c r="E137" s="78"/>
      <c r="F137" s="79"/>
      <c r="G137" s="16" t="s">
        <v>96</v>
      </c>
      <c r="H137" s="10">
        <v>104</v>
      </c>
      <c r="I137" s="65">
        <f t="shared" si="11"/>
        <v>0</v>
      </c>
      <c r="J137" s="65">
        <f t="shared" si="11"/>
        <v>0</v>
      </c>
      <c r="K137" s="65">
        <f t="shared" si="11"/>
        <v>0</v>
      </c>
      <c r="L137" s="65">
        <f t="shared" si="11"/>
        <v>0</v>
      </c>
      <c r="M137"/>
    </row>
    <row r="138" spans="1:13" ht="27.75" hidden="1" customHeight="1">
      <c r="A138" s="80">
        <v>2</v>
      </c>
      <c r="B138" s="77">
        <v>6</v>
      </c>
      <c r="C138" s="76">
        <v>6</v>
      </c>
      <c r="D138" s="77">
        <v>1</v>
      </c>
      <c r="E138" s="78">
        <v>1</v>
      </c>
      <c r="F138" s="79"/>
      <c r="G138" s="16" t="s">
        <v>96</v>
      </c>
      <c r="H138" s="10">
        <v>105</v>
      </c>
      <c r="I138" s="65">
        <f t="shared" si="11"/>
        <v>0</v>
      </c>
      <c r="J138" s="65">
        <f t="shared" si="11"/>
        <v>0</v>
      </c>
      <c r="K138" s="65">
        <f t="shared" si="11"/>
        <v>0</v>
      </c>
      <c r="L138" s="65">
        <f t="shared" si="11"/>
        <v>0</v>
      </c>
      <c r="M138"/>
    </row>
    <row r="139" spans="1:13" ht="27.75" hidden="1" customHeight="1">
      <c r="A139" s="80">
        <v>2</v>
      </c>
      <c r="B139" s="77">
        <v>6</v>
      </c>
      <c r="C139" s="76">
        <v>6</v>
      </c>
      <c r="D139" s="77">
        <v>1</v>
      </c>
      <c r="E139" s="78">
        <v>1</v>
      </c>
      <c r="F139" s="79">
        <v>1</v>
      </c>
      <c r="G139" s="17" t="s">
        <v>96</v>
      </c>
      <c r="H139" s="10">
        <v>106</v>
      </c>
      <c r="I139" s="83">
        <v>0</v>
      </c>
      <c r="J139" s="121">
        <v>0</v>
      </c>
      <c r="K139" s="83">
        <v>0</v>
      </c>
      <c r="L139" s="83">
        <v>0</v>
      </c>
      <c r="M139"/>
    </row>
    <row r="140" spans="1:13" ht="28.5" hidden="1" customHeight="1">
      <c r="A140" s="110">
        <v>2</v>
      </c>
      <c r="B140" s="61">
        <v>7</v>
      </c>
      <c r="C140" s="61"/>
      <c r="D140" s="62"/>
      <c r="E140" s="62"/>
      <c r="F140" s="64"/>
      <c r="G140" s="63" t="s">
        <v>97</v>
      </c>
      <c r="H140" s="10">
        <v>107</v>
      </c>
      <c r="I140" s="66">
        <f>SUM(I141+I146+I154)</f>
        <v>0</v>
      </c>
      <c r="J140" s="106">
        <f>SUM(J141+J146+J154)</f>
        <v>0</v>
      </c>
      <c r="K140" s="66">
        <f>SUM(K141+K146+K154)</f>
        <v>0</v>
      </c>
      <c r="L140" s="65">
        <f>SUM(L141+L146+L154)</f>
        <v>0</v>
      </c>
      <c r="M140"/>
    </row>
    <row r="141" spans="1:13" hidden="1">
      <c r="A141" s="80">
        <v>2</v>
      </c>
      <c r="B141" s="76">
        <v>7</v>
      </c>
      <c r="C141" s="76">
        <v>1</v>
      </c>
      <c r="D141" s="77"/>
      <c r="E141" s="77"/>
      <c r="F141" s="79"/>
      <c r="G141" s="78" t="s">
        <v>98</v>
      </c>
      <c r="H141" s="10">
        <v>108</v>
      </c>
      <c r="I141" s="66">
        <f t="shared" ref="I141:L142" si="12">I142</f>
        <v>0</v>
      </c>
      <c r="J141" s="106">
        <f t="shared" si="12"/>
        <v>0</v>
      </c>
      <c r="K141" s="66">
        <f t="shared" si="12"/>
        <v>0</v>
      </c>
      <c r="L141" s="65">
        <f t="shared" si="12"/>
        <v>0</v>
      </c>
    </row>
    <row r="142" spans="1:13" ht="24" hidden="1" customHeight="1">
      <c r="A142" s="80">
        <v>2</v>
      </c>
      <c r="B142" s="76">
        <v>7</v>
      </c>
      <c r="C142" s="76">
        <v>1</v>
      </c>
      <c r="D142" s="77">
        <v>1</v>
      </c>
      <c r="E142" s="77"/>
      <c r="F142" s="79"/>
      <c r="G142" s="78" t="s">
        <v>98</v>
      </c>
      <c r="H142" s="10">
        <v>109</v>
      </c>
      <c r="I142" s="66">
        <f t="shared" si="12"/>
        <v>0</v>
      </c>
      <c r="J142" s="106">
        <f t="shared" si="12"/>
        <v>0</v>
      </c>
      <c r="K142" s="66">
        <f t="shared" si="12"/>
        <v>0</v>
      </c>
      <c r="L142" s="65">
        <f t="shared" si="12"/>
        <v>0</v>
      </c>
      <c r="M142"/>
    </row>
    <row r="143" spans="1:13" ht="28.5" hidden="1" customHeight="1">
      <c r="A143" s="80">
        <v>2</v>
      </c>
      <c r="B143" s="76">
        <v>7</v>
      </c>
      <c r="C143" s="76">
        <v>1</v>
      </c>
      <c r="D143" s="77">
        <v>1</v>
      </c>
      <c r="E143" s="77">
        <v>1</v>
      </c>
      <c r="F143" s="79"/>
      <c r="G143" s="78" t="s">
        <v>98</v>
      </c>
      <c r="H143" s="10">
        <v>110</v>
      </c>
      <c r="I143" s="66">
        <f>SUM(I144:I145)</f>
        <v>0</v>
      </c>
      <c r="J143" s="106">
        <f>SUM(J144:J145)</f>
        <v>0</v>
      </c>
      <c r="K143" s="66">
        <f>SUM(K144:K145)</f>
        <v>0</v>
      </c>
      <c r="L143" s="65">
        <f>SUM(L144:L145)</f>
        <v>0</v>
      </c>
      <c r="M143"/>
    </row>
    <row r="144" spans="1:13" ht="26.25" hidden="1" customHeight="1">
      <c r="A144" s="96">
        <v>2</v>
      </c>
      <c r="B144" s="71">
        <v>7</v>
      </c>
      <c r="C144" s="96">
        <v>1</v>
      </c>
      <c r="D144" s="76">
        <v>1</v>
      </c>
      <c r="E144" s="69">
        <v>1</v>
      </c>
      <c r="F144" s="72">
        <v>1</v>
      </c>
      <c r="G144" s="70" t="s">
        <v>99</v>
      </c>
      <c r="H144" s="10">
        <v>111</v>
      </c>
      <c r="I144" s="122">
        <v>0</v>
      </c>
      <c r="J144" s="122">
        <v>0</v>
      </c>
      <c r="K144" s="122">
        <v>0</v>
      </c>
      <c r="L144" s="122">
        <v>0</v>
      </c>
      <c r="M144"/>
    </row>
    <row r="145" spans="1:13" ht="24" hidden="1" customHeight="1">
      <c r="A145" s="76">
        <v>2</v>
      </c>
      <c r="B145" s="76">
        <v>7</v>
      </c>
      <c r="C145" s="80">
        <v>1</v>
      </c>
      <c r="D145" s="76">
        <v>1</v>
      </c>
      <c r="E145" s="77">
        <v>1</v>
      </c>
      <c r="F145" s="79">
        <v>2</v>
      </c>
      <c r="G145" s="78" t="s">
        <v>100</v>
      </c>
      <c r="H145" s="10">
        <v>112</v>
      </c>
      <c r="I145" s="82">
        <v>0</v>
      </c>
      <c r="J145" s="82">
        <v>0</v>
      </c>
      <c r="K145" s="82">
        <v>0</v>
      </c>
      <c r="L145" s="82">
        <v>0</v>
      </c>
      <c r="M145"/>
    </row>
    <row r="146" spans="1:13" ht="25.5" hidden="1" customHeight="1">
      <c r="A146" s="88">
        <v>2</v>
      </c>
      <c r="B146" s="89">
        <v>7</v>
      </c>
      <c r="C146" s="88">
        <v>2</v>
      </c>
      <c r="D146" s="89"/>
      <c r="E146" s="90"/>
      <c r="F146" s="92"/>
      <c r="G146" s="91" t="s">
        <v>101</v>
      </c>
      <c r="H146" s="10">
        <v>113</v>
      </c>
      <c r="I146" s="74">
        <f t="shared" ref="I146:L147" si="13">I147</f>
        <v>0</v>
      </c>
      <c r="J146" s="109">
        <f t="shared" si="13"/>
        <v>0</v>
      </c>
      <c r="K146" s="74">
        <f t="shared" si="13"/>
        <v>0</v>
      </c>
      <c r="L146" s="75">
        <f t="shared" si="13"/>
        <v>0</v>
      </c>
      <c r="M146"/>
    </row>
    <row r="147" spans="1:13" ht="25.5" hidden="1" customHeight="1">
      <c r="A147" s="80">
        <v>2</v>
      </c>
      <c r="B147" s="76">
        <v>7</v>
      </c>
      <c r="C147" s="80">
        <v>2</v>
      </c>
      <c r="D147" s="76">
        <v>1</v>
      </c>
      <c r="E147" s="77"/>
      <c r="F147" s="79"/>
      <c r="G147" s="78" t="s">
        <v>102</v>
      </c>
      <c r="H147" s="10">
        <v>114</v>
      </c>
      <c r="I147" s="66">
        <f t="shared" si="13"/>
        <v>0</v>
      </c>
      <c r="J147" s="106">
        <f t="shared" si="13"/>
        <v>0</v>
      </c>
      <c r="K147" s="66">
        <f t="shared" si="13"/>
        <v>0</v>
      </c>
      <c r="L147" s="65">
        <f t="shared" si="13"/>
        <v>0</v>
      </c>
      <c r="M147"/>
    </row>
    <row r="148" spans="1:13" ht="25.5" hidden="1" customHeight="1">
      <c r="A148" s="80">
        <v>2</v>
      </c>
      <c r="B148" s="76">
        <v>7</v>
      </c>
      <c r="C148" s="80">
        <v>2</v>
      </c>
      <c r="D148" s="76">
        <v>1</v>
      </c>
      <c r="E148" s="77">
        <v>1</v>
      </c>
      <c r="F148" s="79"/>
      <c r="G148" s="78" t="s">
        <v>102</v>
      </c>
      <c r="H148" s="10">
        <v>115</v>
      </c>
      <c r="I148" s="66">
        <f>SUM(I149:I150)</f>
        <v>0</v>
      </c>
      <c r="J148" s="106">
        <f>SUM(J149:J150)</f>
        <v>0</v>
      </c>
      <c r="K148" s="66">
        <f>SUM(K149:K150)</f>
        <v>0</v>
      </c>
      <c r="L148" s="65">
        <f>SUM(L149:L150)</f>
        <v>0</v>
      </c>
      <c r="M148"/>
    </row>
    <row r="149" spans="1:13" ht="23.25" hidden="1" customHeight="1">
      <c r="A149" s="80">
        <v>2</v>
      </c>
      <c r="B149" s="76">
        <v>7</v>
      </c>
      <c r="C149" s="80">
        <v>2</v>
      </c>
      <c r="D149" s="76">
        <v>1</v>
      </c>
      <c r="E149" s="77">
        <v>1</v>
      </c>
      <c r="F149" s="79">
        <v>1</v>
      </c>
      <c r="G149" s="78" t="s">
        <v>103</v>
      </c>
      <c r="H149" s="10">
        <v>116</v>
      </c>
      <c r="I149" s="82">
        <v>0</v>
      </c>
      <c r="J149" s="82">
        <v>0</v>
      </c>
      <c r="K149" s="82">
        <v>0</v>
      </c>
      <c r="L149" s="82">
        <v>0</v>
      </c>
      <c r="M149"/>
    </row>
    <row r="150" spans="1:13" ht="26.25" hidden="1" customHeight="1">
      <c r="A150" s="80">
        <v>2</v>
      </c>
      <c r="B150" s="76">
        <v>7</v>
      </c>
      <c r="C150" s="80">
        <v>2</v>
      </c>
      <c r="D150" s="76">
        <v>1</v>
      </c>
      <c r="E150" s="77">
        <v>1</v>
      </c>
      <c r="F150" s="79">
        <v>2</v>
      </c>
      <c r="G150" s="78" t="s">
        <v>104</v>
      </c>
      <c r="H150" s="10">
        <v>117</v>
      </c>
      <c r="I150" s="82">
        <v>0</v>
      </c>
      <c r="J150" s="82">
        <v>0</v>
      </c>
      <c r="K150" s="82">
        <v>0</v>
      </c>
      <c r="L150" s="82">
        <v>0</v>
      </c>
      <c r="M150"/>
    </row>
    <row r="151" spans="1:13" ht="27.75" hidden="1" customHeight="1">
      <c r="A151" s="80">
        <v>2</v>
      </c>
      <c r="B151" s="76">
        <v>7</v>
      </c>
      <c r="C151" s="80">
        <v>2</v>
      </c>
      <c r="D151" s="76">
        <v>2</v>
      </c>
      <c r="E151" s="77"/>
      <c r="F151" s="79"/>
      <c r="G151" s="78" t="s">
        <v>105</v>
      </c>
      <c r="H151" s="10">
        <v>118</v>
      </c>
      <c r="I151" s="66">
        <f>I152</f>
        <v>0</v>
      </c>
      <c r="J151" s="66">
        <f>J152</f>
        <v>0</v>
      </c>
      <c r="K151" s="66">
        <f>K152</f>
        <v>0</v>
      </c>
      <c r="L151" s="66">
        <f>L152</f>
        <v>0</v>
      </c>
      <c r="M151"/>
    </row>
    <row r="152" spans="1:13" ht="24.75" hidden="1" customHeight="1">
      <c r="A152" s="80">
        <v>2</v>
      </c>
      <c r="B152" s="76">
        <v>7</v>
      </c>
      <c r="C152" s="80">
        <v>2</v>
      </c>
      <c r="D152" s="76">
        <v>2</v>
      </c>
      <c r="E152" s="77">
        <v>1</v>
      </c>
      <c r="F152" s="79"/>
      <c r="G152" s="78" t="s">
        <v>105</v>
      </c>
      <c r="H152" s="10">
        <v>119</v>
      </c>
      <c r="I152" s="66">
        <f>SUM(I153)</f>
        <v>0</v>
      </c>
      <c r="J152" s="66">
        <f>SUM(J153)</f>
        <v>0</v>
      </c>
      <c r="K152" s="66">
        <f>SUM(K153)</f>
        <v>0</v>
      </c>
      <c r="L152" s="66">
        <f>SUM(L153)</f>
        <v>0</v>
      </c>
      <c r="M152"/>
    </row>
    <row r="153" spans="1:13" ht="27" hidden="1" customHeight="1">
      <c r="A153" s="80">
        <v>2</v>
      </c>
      <c r="B153" s="76">
        <v>7</v>
      </c>
      <c r="C153" s="80">
        <v>2</v>
      </c>
      <c r="D153" s="76">
        <v>2</v>
      </c>
      <c r="E153" s="77">
        <v>1</v>
      </c>
      <c r="F153" s="79">
        <v>1</v>
      </c>
      <c r="G153" s="78" t="s">
        <v>105</v>
      </c>
      <c r="H153" s="10">
        <v>120</v>
      </c>
      <c r="I153" s="82">
        <v>0</v>
      </c>
      <c r="J153" s="82">
        <v>0</v>
      </c>
      <c r="K153" s="82">
        <v>0</v>
      </c>
      <c r="L153" s="82">
        <v>0</v>
      </c>
      <c r="M153"/>
    </row>
    <row r="154" spans="1:13" hidden="1">
      <c r="A154" s="80">
        <v>2</v>
      </c>
      <c r="B154" s="76">
        <v>7</v>
      </c>
      <c r="C154" s="80">
        <v>3</v>
      </c>
      <c r="D154" s="76"/>
      <c r="E154" s="77"/>
      <c r="F154" s="79"/>
      <c r="G154" s="78" t="s">
        <v>106</v>
      </c>
      <c r="H154" s="10">
        <v>121</v>
      </c>
      <c r="I154" s="66">
        <f t="shared" ref="I154:L155" si="14">I155</f>
        <v>0</v>
      </c>
      <c r="J154" s="106">
        <f t="shared" si="14"/>
        <v>0</v>
      </c>
      <c r="K154" s="66">
        <f t="shared" si="14"/>
        <v>0</v>
      </c>
      <c r="L154" s="65">
        <f t="shared" si="14"/>
        <v>0</v>
      </c>
    </row>
    <row r="155" spans="1:13" hidden="1">
      <c r="A155" s="88">
        <v>2</v>
      </c>
      <c r="B155" s="97">
        <v>7</v>
      </c>
      <c r="C155" s="123">
        <v>3</v>
      </c>
      <c r="D155" s="97">
        <v>1</v>
      </c>
      <c r="E155" s="98"/>
      <c r="F155" s="99"/>
      <c r="G155" s="100" t="s">
        <v>106</v>
      </c>
      <c r="H155" s="10">
        <v>122</v>
      </c>
      <c r="I155" s="94">
        <f t="shared" si="14"/>
        <v>0</v>
      </c>
      <c r="J155" s="120">
        <f t="shared" si="14"/>
        <v>0</v>
      </c>
      <c r="K155" s="94">
        <f t="shared" si="14"/>
        <v>0</v>
      </c>
      <c r="L155" s="93">
        <f t="shared" si="14"/>
        <v>0</v>
      </c>
    </row>
    <row r="156" spans="1:13" hidden="1">
      <c r="A156" s="80">
        <v>2</v>
      </c>
      <c r="B156" s="76">
        <v>7</v>
      </c>
      <c r="C156" s="80">
        <v>3</v>
      </c>
      <c r="D156" s="76">
        <v>1</v>
      </c>
      <c r="E156" s="77">
        <v>1</v>
      </c>
      <c r="F156" s="79"/>
      <c r="G156" s="78" t="s">
        <v>106</v>
      </c>
      <c r="H156" s="10">
        <v>123</v>
      </c>
      <c r="I156" s="66">
        <f>SUM(I157:I158)</f>
        <v>0</v>
      </c>
      <c r="J156" s="106">
        <f>SUM(J157:J158)</f>
        <v>0</v>
      </c>
      <c r="K156" s="66">
        <f>SUM(K157:K158)</f>
        <v>0</v>
      </c>
      <c r="L156" s="65">
        <f>SUM(L157:L158)</f>
        <v>0</v>
      </c>
    </row>
    <row r="157" spans="1:13" hidden="1">
      <c r="A157" s="96">
        <v>2</v>
      </c>
      <c r="B157" s="71">
        <v>7</v>
      </c>
      <c r="C157" s="96">
        <v>3</v>
      </c>
      <c r="D157" s="71">
        <v>1</v>
      </c>
      <c r="E157" s="69">
        <v>1</v>
      </c>
      <c r="F157" s="72">
        <v>1</v>
      </c>
      <c r="G157" s="70" t="s">
        <v>107</v>
      </c>
      <c r="H157" s="10">
        <v>124</v>
      </c>
      <c r="I157" s="122">
        <v>0</v>
      </c>
      <c r="J157" s="122">
        <v>0</v>
      </c>
      <c r="K157" s="122">
        <v>0</v>
      </c>
      <c r="L157" s="122">
        <v>0</v>
      </c>
    </row>
    <row r="158" spans="1:13" ht="25.5" hidden="1" customHeight="1">
      <c r="A158" s="80">
        <v>2</v>
      </c>
      <c r="B158" s="76">
        <v>7</v>
      </c>
      <c r="C158" s="80">
        <v>3</v>
      </c>
      <c r="D158" s="76">
        <v>1</v>
      </c>
      <c r="E158" s="77">
        <v>1</v>
      </c>
      <c r="F158" s="79">
        <v>2</v>
      </c>
      <c r="G158" s="78" t="s">
        <v>108</v>
      </c>
      <c r="H158" s="10">
        <v>125</v>
      </c>
      <c r="I158" s="82">
        <v>0</v>
      </c>
      <c r="J158" s="83">
        <v>0</v>
      </c>
      <c r="K158" s="83">
        <v>0</v>
      </c>
      <c r="L158" s="83">
        <v>0</v>
      </c>
      <c r="M158"/>
    </row>
    <row r="159" spans="1:13" ht="24" hidden="1" customHeight="1">
      <c r="A159" s="110">
        <v>2</v>
      </c>
      <c r="B159" s="110">
        <v>8</v>
      </c>
      <c r="C159" s="61"/>
      <c r="D159" s="85"/>
      <c r="E159" s="68"/>
      <c r="F159" s="124"/>
      <c r="G159" s="73" t="s">
        <v>109</v>
      </c>
      <c r="H159" s="10">
        <v>126</v>
      </c>
      <c r="I159" s="87">
        <f>I160</f>
        <v>0</v>
      </c>
      <c r="J159" s="108">
        <f>J160</f>
        <v>0</v>
      </c>
      <c r="K159" s="87">
        <f>K160</f>
        <v>0</v>
      </c>
      <c r="L159" s="86">
        <f>L160</f>
        <v>0</v>
      </c>
      <c r="M159"/>
    </row>
    <row r="160" spans="1:13" ht="21.75" hidden="1" customHeight="1">
      <c r="A160" s="88">
        <v>2</v>
      </c>
      <c r="B160" s="88">
        <v>8</v>
      </c>
      <c r="C160" s="88">
        <v>1</v>
      </c>
      <c r="D160" s="89"/>
      <c r="E160" s="90"/>
      <c r="F160" s="92"/>
      <c r="G160" s="70" t="s">
        <v>109</v>
      </c>
      <c r="H160" s="10">
        <v>127</v>
      </c>
      <c r="I160" s="87">
        <f>I161+I166</f>
        <v>0</v>
      </c>
      <c r="J160" s="108">
        <f>J161+J166</f>
        <v>0</v>
      </c>
      <c r="K160" s="87">
        <f>K161+K166</f>
        <v>0</v>
      </c>
      <c r="L160" s="86">
        <f>L161+L166</f>
        <v>0</v>
      </c>
      <c r="M160"/>
    </row>
    <row r="161" spans="1:13" ht="27" hidden="1" customHeight="1">
      <c r="A161" s="80">
        <v>2</v>
      </c>
      <c r="B161" s="76">
        <v>8</v>
      </c>
      <c r="C161" s="78">
        <v>1</v>
      </c>
      <c r="D161" s="76">
        <v>1</v>
      </c>
      <c r="E161" s="77"/>
      <c r="F161" s="79"/>
      <c r="G161" s="78" t="s">
        <v>110</v>
      </c>
      <c r="H161" s="10">
        <v>128</v>
      </c>
      <c r="I161" s="66">
        <f>I162</f>
        <v>0</v>
      </c>
      <c r="J161" s="106">
        <f>J162</f>
        <v>0</v>
      </c>
      <c r="K161" s="66">
        <f>K162</f>
        <v>0</v>
      </c>
      <c r="L161" s="65">
        <f>L162</f>
        <v>0</v>
      </c>
      <c r="M161"/>
    </row>
    <row r="162" spans="1:13" ht="23.25" hidden="1" customHeight="1">
      <c r="A162" s="80">
        <v>2</v>
      </c>
      <c r="B162" s="76">
        <v>8</v>
      </c>
      <c r="C162" s="70">
        <v>1</v>
      </c>
      <c r="D162" s="71">
        <v>1</v>
      </c>
      <c r="E162" s="69">
        <v>1</v>
      </c>
      <c r="F162" s="72"/>
      <c r="G162" s="78" t="s">
        <v>110</v>
      </c>
      <c r="H162" s="10">
        <v>129</v>
      </c>
      <c r="I162" s="87">
        <f>SUM(I163:I165)</f>
        <v>0</v>
      </c>
      <c r="J162" s="87">
        <f>SUM(J163:J165)</f>
        <v>0</v>
      </c>
      <c r="K162" s="87">
        <f>SUM(K163:K165)</f>
        <v>0</v>
      </c>
      <c r="L162" s="87">
        <f>SUM(L163:L165)</f>
        <v>0</v>
      </c>
      <c r="M162"/>
    </row>
    <row r="163" spans="1:13" ht="23.25" hidden="1" customHeight="1">
      <c r="A163" s="76">
        <v>2</v>
      </c>
      <c r="B163" s="71">
        <v>8</v>
      </c>
      <c r="C163" s="78">
        <v>1</v>
      </c>
      <c r="D163" s="76">
        <v>1</v>
      </c>
      <c r="E163" s="77">
        <v>1</v>
      </c>
      <c r="F163" s="79">
        <v>1</v>
      </c>
      <c r="G163" s="78" t="s">
        <v>111</v>
      </c>
      <c r="H163" s="10">
        <v>130</v>
      </c>
      <c r="I163" s="82">
        <v>0</v>
      </c>
      <c r="J163" s="82">
        <v>0</v>
      </c>
      <c r="K163" s="82">
        <v>0</v>
      </c>
      <c r="L163" s="82">
        <v>0</v>
      </c>
      <c r="M163"/>
    </row>
    <row r="164" spans="1:13" ht="27" hidden="1" customHeight="1">
      <c r="A164" s="88">
        <v>2</v>
      </c>
      <c r="B164" s="97">
        <v>8</v>
      </c>
      <c r="C164" s="100">
        <v>1</v>
      </c>
      <c r="D164" s="97">
        <v>1</v>
      </c>
      <c r="E164" s="98">
        <v>1</v>
      </c>
      <c r="F164" s="99">
        <v>2</v>
      </c>
      <c r="G164" s="100" t="s">
        <v>112</v>
      </c>
      <c r="H164" s="10">
        <v>131</v>
      </c>
      <c r="I164" s="125">
        <v>0</v>
      </c>
      <c r="J164" s="125">
        <v>0</v>
      </c>
      <c r="K164" s="125">
        <v>0</v>
      </c>
      <c r="L164" s="125">
        <v>0</v>
      </c>
      <c r="M164"/>
    </row>
    <row r="165" spans="1:13" hidden="1">
      <c r="A165" s="88">
        <v>2</v>
      </c>
      <c r="B165" s="97">
        <v>8</v>
      </c>
      <c r="C165" s="100">
        <v>1</v>
      </c>
      <c r="D165" s="97">
        <v>1</v>
      </c>
      <c r="E165" s="98">
        <v>1</v>
      </c>
      <c r="F165" s="99">
        <v>3</v>
      </c>
      <c r="G165" s="100" t="s">
        <v>113</v>
      </c>
      <c r="H165" s="10">
        <v>132</v>
      </c>
      <c r="I165" s="125">
        <v>0</v>
      </c>
      <c r="J165" s="126">
        <v>0</v>
      </c>
      <c r="K165" s="125">
        <v>0</v>
      </c>
      <c r="L165" s="101">
        <v>0</v>
      </c>
    </row>
    <row r="166" spans="1:13" ht="23.25" hidden="1" customHeight="1">
      <c r="A166" s="80">
        <v>2</v>
      </c>
      <c r="B166" s="76">
        <v>8</v>
      </c>
      <c r="C166" s="78">
        <v>1</v>
      </c>
      <c r="D166" s="76">
        <v>2</v>
      </c>
      <c r="E166" s="77"/>
      <c r="F166" s="79"/>
      <c r="G166" s="78" t="s">
        <v>114</v>
      </c>
      <c r="H166" s="10">
        <v>133</v>
      </c>
      <c r="I166" s="66">
        <f t="shared" ref="I166:L167" si="15">I167</f>
        <v>0</v>
      </c>
      <c r="J166" s="106">
        <f t="shared" si="15"/>
        <v>0</v>
      </c>
      <c r="K166" s="66">
        <f t="shared" si="15"/>
        <v>0</v>
      </c>
      <c r="L166" s="65">
        <f t="shared" si="15"/>
        <v>0</v>
      </c>
      <c r="M166"/>
    </row>
    <row r="167" spans="1:13" hidden="1">
      <c r="A167" s="80">
        <v>2</v>
      </c>
      <c r="B167" s="76">
        <v>8</v>
      </c>
      <c r="C167" s="78">
        <v>1</v>
      </c>
      <c r="D167" s="76">
        <v>2</v>
      </c>
      <c r="E167" s="77">
        <v>1</v>
      </c>
      <c r="F167" s="79"/>
      <c r="G167" s="78" t="s">
        <v>114</v>
      </c>
      <c r="H167" s="10">
        <v>134</v>
      </c>
      <c r="I167" s="66">
        <f t="shared" si="15"/>
        <v>0</v>
      </c>
      <c r="J167" s="106">
        <f t="shared" si="15"/>
        <v>0</v>
      </c>
      <c r="K167" s="66">
        <f t="shared" si="15"/>
        <v>0</v>
      </c>
      <c r="L167" s="65">
        <f t="shared" si="15"/>
        <v>0</v>
      </c>
    </row>
    <row r="168" spans="1:13" hidden="1">
      <c r="A168" s="88">
        <v>2</v>
      </c>
      <c r="B168" s="89">
        <v>8</v>
      </c>
      <c r="C168" s="91">
        <v>1</v>
      </c>
      <c r="D168" s="89">
        <v>2</v>
      </c>
      <c r="E168" s="90">
        <v>1</v>
      </c>
      <c r="F168" s="92">
        <v>1</v>
      </c>
      <c r="G168" s="78" t="s">
        <v>114</v>
      </c>
      <c r="H168" s="10">
        <v>135</v>
      </c>
      <c r="I168" s="127">
        <v>0</v>
      </c>
      <c r="J168" s="83">
        <v>0</v>
      </c>
      <c r="K168" s="83">
        <v>0</v>
      </c>
      <c r="L168" s="83">
        <v>0</v>
      </c>
    </row>
    <row r="169" spans="1:13" ht="93" hidden="1" customHeight="1">
      <c r="A169" s="110">
        <v>2</v>
      </c>
      <c r="B169" s="61">
        <v>9</v>
      </c>
      <c r="C169" s="63"/>
      <c r="D169" s="61"/>
      <c r="E169" s="62"/>
      <c r="F169" s="64"/>
      <c r="G169" s="63" t="s">
        <v>115</v>
      </c>
      <c r="H169" s="10">
        <v>136</v>
      </c>
      <c r="I169" s="66">
        <f>I170+I174</f>
        <v>0</v>
      </c>
      <c r="J169" s="106">
        <f>J170+J174</f>
        <v>0</v>
      </c>
      <c r="K169" s="66">
        <f>K170+K174</f>
        <v>0</v>
      </c>
      <c r="L169" s="65">
        <f>L170+L174</f>
        <v>0</v>
      </c>
      <c r="M169"/>
    </row>
    <row r="170" spans="1:13" s="91" customFormat="1" ht="39" hidden="1" customHeight="1">
      <c r="A170" s="80">
        <v>2</v>
      </c>
      <c r="B170" s="76">
        <v>9</v>
      </c>
      <c r="C170" s="78">
        <v>1</v>
      </c>
      <c r="D170" s="76"/>
      <c r="E170" s="77"/>
      <c r="F170" s="79"/>
      <c r="G170" s="78" t="s">
        <v>116</v>
      </c>
      <c r="H170" s="10">
        <v>137</v>
      </c>
      <c r="I170" s="66">
        <f t="shared" ref="I170:L172" si="16">I171</f>
        <v>0</v>
      </c>
      <c r="J170" s="106">
        <f t="shared" si="16"/>
        <v>0</v>
      </c>
      <c r="K170" s="66">
        <f t="shared" si="16"/>
        <v>0</v>
      </c>
      <c r="L170" s="65">
        <f t="shared" si="16"/>
        <v>0</v>
      </c>
    </row>
    <row r="171" spans="1:13" ht="42.75" hidden="1" customHeight="1">
      <c r="A171" s="96">
        <v>2</v>
      </c>
      <c r="B171" s="71">
        <v>9</v>
      </c>
      <c r="C171" s="70">
        <v>1</v>
      </c>
      <c r="D171" s="71">
        <v>1</v>
      </c>
      <c r="E171" s="69"/>
      <c r="F171" s="72"/>
      <c r="G171" s="78" t="s">
        <v>116</v>
      </c>
      <c r="H171" s="10">
        <v>138</v>
      </c>
      <c r="I171" s="87">
        <f t="shared" si="16"/>
        <v>0</v>
      </c>
      <c r="J171" s="108">
        <f t="shared" si="16"/>
        <v>0</v>
      </c>
      <c r="K171" s="87">
        <f t="shared" si="16"/>
        <v>0</v>
      </c>
      <c r="L171" s="86">
        <f t="shared" si="16"/>
        <v>0</v>
      </c>
      <c r="M171"/>
    </row>
    <row r="172" spans="1:13" ht="38.25" hidden="1" customHeight="1">
      <c r="A172" s="80">
        <v>2</v>
      </c>
      <c r="B172" s="76">
        <v>9</v>
      </c>
      <c r="C172" s="80">
        <v>1</v>
      </c>
      <c r="D172" s="76">
        <v>1</v>
      </c>
      <c r="E172" s="77">
        <v>1</v>
      </c>
      <c r="F172" s="79"/>
      <c r="G172" s="78" t="s">
        <v>116</v>
      </c>
      <c r="H172" s="10">
        <v>139</v>
      </c>
      <c r="I172" s="66">
        <f t="shared" si="16"/>
        <v>0</v>
      </c>
      <c r="J172" s="106">
        <f t="shared" si="16"/>
        <v>0</v>
      </c>
      <c r="K172" s="66">
        <f t="shared" si="16"/>
        <v>0</v>
      </c>
      <c r="L172" s="65">
        <f t="shared" si="16"/>
        <v>0</v>
      </c>
      <c r="M172"/>
    </row>
    <row r="173" spans="1:13" ht="38.25" hidden="1" customHeight="1">
      <c r="A173" s="96">
        <v>2</v>
      </c>
      <c r="B173" s="71">
        <v>9</v>
      </c>
      <c r="C173" s="71">
        <v>1</v>
      </c>
      <c r="D173" s="71">
        <v>1</v>
      </c>
      <c r="E173" s="69">
        <v>1</v>
      </c>
      <c r="F173" s="72">
        <v>1</v>
      </c>
      <c r="G173" s="78" t="s">
        <v>116</v>
      </c>
      <c r="H173" s="10">
        <v>140</v>
      </c>
      <c r="I173" s="122">
        <v>0</v>
      </c>
      <c r="J173" s="122">
        <v>0</v>
      </c>
      <c r="K173" s="122">
        <v>0</v>
      </c>
      <c r="L173" s="122">
        <v>0</v>
      </c>
      <c r="M173"/>
    </row>
    <row r="174" spans="1:13" ht="90.75" hidden="1" customHeight="1">
      <c r="A174" s="80">
        <v>2</v>
      </c>
      <c r="B174" s="76">
        <v>9</v>
      </c>
      <c r="C174" s="76">
        <v>2</v>
      </c>
      <c r="D174" s="76"/>
      <c r="E174" s="77"/>
      <c r="F174" s="79"/>
      <c r="G174" s="78" t="s">
        <v>115</v>
      </c>
      <c r="H174" s="10">
        <v>141</v>
      </c>
      <c r="I174" s="66">
        <f>SUM(I175+I180)</f>
        <v>0</v>
      </c>
      <c r="J174" s="66">
        <f>SUM(J175+J180)</f>
        <v>0</v>
      </c>
      <c r="K174" s="66">
        <f>SUM(K175+K180)</f>
        <v>0</v>
      </c>
      <c r="L174" s="66">
        <f>SUM(L175+L180)</f>
        <v>0</v>
      </c>
      <c r="M174"/>
    </row>
    <row r="175" spans="1:13" ht="91.5" hidden="1" customHeight="1">
      <c r="A175" s="80">
        <v>2</v>
      </c>
      <c r="B175" s="76">
        <v>9</v>
      </c>
      <c r="C175" s="76">
        <v>2</v>
      </c>
      <c r="D175" s="71">
        <v>1</v>
      </c>
      <c r="E175" s="69"/>
      <c r="F175" s="72"/>
      <c r="G175" s="78" t="s">
        <v>117</v>
      </c>
      <c r="H175" s="10">
        <v>142</v>
      </c>
      <c r="I175" s="87">
        <f>I176</f>
        <v>0</v>
      </c>
      <c r="J175" s="108">
        <f>J176</f>
        <v>0</v>
      </c>
      <c r="K175" s="87">
        <f>K176</f>
        <v>0</v>
      </c>
      <c r="L175" s="86">
        <f>L176</f>
        <v>0</v>
      </c>
      <c r="M175"/>
    </row>
    <row r="176" spans="1:13" ht="93" hidden="1" customHeight="1">
      <c r="A176" s="96">
        <v>2</v>
      </c>
      <c r="B176" s="71">
        <v>9</v>
      </c>
      <c r="C176" s="71">
        <v>2</v>
      </c>
      <c r="D176" s="76">
        <v>1</v>
      </c>
      <c r="E176" s="77">
        <v>1</v>
      </c>
      <c r="F176" s="79"/>
      <c r="G176" s="78" t="s">
        <v>117</v>
      </c>
      <c r="H176" s="10">
        <v>143</v>
      </c>
      <c r="I176" s="66">
        <f>SUM(I177:I179)</f>
        <v>0</v>
      </c>
      <c r="J176" s="106">
        <f>SUM(J177:J179)</f>
        <v>0</v>
      </c>
      <c r="K176" s="66">
        <f>SUM(K177:K179)</f>
        <v>0</v>
      </c>
      <c r="L176" s="65">
        <f>SUM(L177:L179)</f>
        <v>0</v>
      </c>
      <c r="M176"/>
    </row>
    <row r="177" spans="1:13" ht="105" hidden="1" customHeight="1">
      <c r="A177" s="88">
        <v>2</v>
      </c>
      <c r="B177" s="97">
        <v>9</v>
      </c>
      <c r="C177" s="97">
        <v>2</v>
      </c>
      <c r="D177" s="97">
        <v>1</v>
      </c>
      <c r="E177" s="98">
        <v>1</v>
      </c>
      <c r="F177" s="99">
        <v>1</v>
      </c>
      <c r="G177" s="78" t="s">
        <v>118</v>
      </c>
      <c r="H177" s="10">
        <v>144</v>
      </c>
      <c r="I177" s="125">
        <v>0</v>
      </c>
      <c r="J177" s="81">
        <v>0</v>
      </c>
      <c r="K177" s="81">
        <v>0</v>
      </c>
      <c r="L177" s="81">
        <v>0</v>
      </c>
      <c r="M177"/>
    </row>
    <row r="178" spans="1:13" ht="107.25" hidden="1" customHeight="1">
      <c r="A178" s="80">
        <v>2</v>
      </c>
      <c r="B178" s="76">
        <v>9</v>
      </c>
      <c r="C178" s="76">
        <v>2</v>
      </c>
      <c r="D178" s="76">
        <v>1</v>
      </c>
      <c r="E178" s="77">
        <v>1</v>
      </c>
      <c r="F178" s="79">
        <v>2</v>
      </c>
      <c r="G178" s="78" t="s">
        <v>119</v>
      </c>
      <c r="H178" s="10">
        <v>145</v>
      </c>
      <c r="I178" s="82">
        <v>0</v>
      </c>
      <c r="J178" s="128">
        <v>0</v>
      </c>
      <c r="K178" s="128">
        <v>0</v>
      </c>
      <c r="L178" s="128">
        <v>0</v>
      </c>
      <c r="M178"/>
    </row>
    <row r="179" spans="1:13" ht="104.25" hidden="1" customHeight="1">
      <c r="A179" s="80">
        <v>2</v>
      </c>
      <c r="B179" s="76">
        <v>9</v>
      </c>
      <c r="C179" s="76">
        <v>2</v>
      </c>
      <c r="D179" s="76">
        <v>1</v>
      </c>
      <c r="E179" s="77">
        <v>1</v>
      </c>
      <c r="F179" s="79">
        <v>3</v>
      </c>
      <c r="G179" s="78" t="s">
        <v>120</v>
      </c>
      <c r="H179" s="10">
        <v>146</v>
      </c>
      <c r="I179" s="82">
        <v>0</v>
      </c>
      <c r="J179" s="82">
        <v>0</v>
      </c>
      <c r="K179" s="82">
        <v>0</v>
      </c>
      <c r="L179" s="82">
        <v>0</v>
      </c>
      <c r="M179"/>
    </row>
    <row r="180" spans="1:13" ht="92.25" hidden="1" customHeight="1">
      <c r="A180" s="129">
        <v>2</v>
      </c>
      <c r="B180" s="129">
        <v>9</v>
      </c>
      <c r="C180" s="129">
        <v>2</v>
      </c>
      <c r="D180" s="129">
        <v>2</v>
      </c>
      <c r="E180" s="129"/>
      <c r="F180" s="129"/>
      <c r="G180" s="78" t="s">
        <v>121</v>
      </c>
      <c r="H180" s="10">
        <v>147</v>
      </c>
      <c r="I180" s="66">
        <f>I181</f>
        <v>0</v>
      </c>
      <c r="J180" s="106">
        <f>J181</f>
        <v>0</v>
      </c>
      <c r="K180" s="66">
        <f>K181</f>
        <v>0</v>
      </c>
      <c r="L180" s="65">
        <f>L181</f>
        <v>0</v>
      </c>
      <c r="M180"/>
    </row>
    <row r="181" spans="1:13" ht="91.5" hidden="1" customHeight="1">
      <c r="A181" s="80">
        <v>2</v>
      </c>
      <c r="B181" s="76">
        <v>9</v>
      </c>
      <c r="C181" s="76">
        <v>2</v>
      </c>
      <c r="D181" s="76">
        <v>2</v>
      </c>
      <c r="E181" s="77">
        <v>1</v>
      </c>
      <c r="F181" s="79"/>
      <c r="G181" s="78" t="s">
        <v>121</v>
      </c>
      <c r="H181" s="10">
        <v>148</v>
      </c>
      <c r="I181" s="87">
        <f>SUM(I182:I184)</f>
        <v>0</v>
      </c>
      <c r="J181" s="87">
        <f>SUM(J182:J184)</f>
        <v>0</v>
      </c>
      <c r="K181" s="87">
        <f>SUM(K182:K184)</f>
        <v>0</v>
      </c>
      <c r="L181" s="87">
        <f>SUM(L182:L184)</f>
        <v>0</v>
      </c>
      <c r="M181"/>
    </row>
    <row r="182" spans="1:13" ht="105" hidden="1" customHeight="1">
      <c r="A182" s="80">
        <v>2</v>
      </c>
      <c r="B182" s="76">
        <v>9</v>
      </c>
      <c r="C182" s="76">
        <v>2</v>
      </c>
      <c r="D182" s="76">
        <v>2</v>
      </c>
      <c r="E182" s="76">
        <v>1</v>
      </c>
      <c r="F182" s="79">
        <v>1</v>
      </c>
      <c r="G182" s="78" t="s">
        <v>122</v>
      </c>
      <c r="H182" s="10">
        <v>149</v>
      </c>
      <c r="I182" s="82">
        <v>0</v>
      </c>
      <c r="J182" s="81">
        <v>0</v>
      </c>
      <c r="K182" s="81">
        <v>0</v>
      </c>
      <c r="L182" s="81">
        <v>0</v>
      </c>
      <c r="M182"/>
    </row>
    <row r="183" spans="1:13" ht="105" hidden="1" customHeight="1">
      <c r="A183" s="89">
        <v>2</v>
      </c>
      <c r="B183" s="91">
        <v>9</v>
      </c>
      <c r="C183" s="89">
        <v>2</v>
      </c>
      <c r="D183" s="90">
        <v>2</v>
      </c>
      <c r="E183" s="90">
        <v>1</v>
      </c>
      <c r="F183" s="92">
        <v>2</v>
      </c>
      <c r="G183" s="78" t="s">
        <v>123</v>
      </c>
      <c r="H183" s="10">
        <v>150</v>
      </c>
      <c r="I183" s="81">
        <v>0</v>
      </c>
      <c r="J183" s="83">
        <v>0</v>
      </c>
      <c r="K183" s="83">
        <v>0</v>
      </c>
      <c r="L183" s="83">
        <v>0</v>
      </c>
      <c r="M183"/>
    </row>
    <row r="184" spans="1:13" ht="104.25" hidden="1" customHeight="1">
      <c r="A184" s="76">
        <v>2</v>
      </c>
      <c r="B184" s="100">
        <v>9</v>
      </c>
      <c r="C184" s="97">
        <v>2</v>
      </c>
      <c r="D184" s="98">
        <v>2</v>
      </c>
      <c r="E184" s="98">
        <v>1</v>
      </c>
      <c r="F184" s="99">
        <v>3</v>
      </c>
      <c r="G184" s="78" t="s">
        <v>124</v>
      </c>
      <c r="H184" s="10">
        <v>151</v>
      </c>
      <c r="I184" s="128">
        <v>0</v>
      </c>
      <c r="J184" s="128">
        <v>0</v>
      </c>
      <c r="K184" s="128">
        <v>0</v>
      </c>
      <c r="L184" s="128">
        <v>0</v>
      </c>
      <c r="M184"/>
    </row>
    <row r="185" spans="1:13" ht="76.5" hidden="1" customHeight="1">
      <c r="A185" s="61">
        <v>3</v>
      </c>
      <c r="B185" s="63"/>
      <c r="C185" s="61"/>
      <c r="D185" s="62"/>
      <c r="E185" s="62"/>
      <c r="F185" s="64"/>
      <c r="G185" s="115" t="s">
        <v>125</v>
      </c>
      <c r="H185" s="10">
        <v>152</v>
      </c>
      <c r="I185" s="65">
        <f>SUM(I186+I239+I304)</f>
        <v>0</v>
      </c>
      <c r="J185" s="106">
        <f>SUM(J186+J239+J304)</f>
        <v>0</v>
      </c>
      <c r="K185" s="66">
        <f>SUM(K186+K239+K304)</f>
        <v>0</v>
      </c>
      <c r="L185" s="65">
        <f>SUM(L186+L239+L304)</f>
        <v>0</v>
      </c>
      <c r="M185"/>
    </row>
    <row r="186" spans="1:13" ht="34.5" hidden="1" customHeight="1">
      <c r="A186" s="110">
        <v>3</v>
      </c>
      <c r="B186" s="61">
        <v>1</v>
      </c>
      <c r="C186" s="85"/>
      <c r="D186" s="68"/>
      <c r="E186" s="68"/>
      <c r="F186" s="124"/>
      <c r="G186" s="105" t="s">
        <v>126</v>
      </c>
      <c r="H186" s="10">
        <v>153</v>
      </c>
      <c r="I186" s="65">
        <f>SUM(I187+I210+I217+I229+I233)</f>
        <v>0</v>
      </c>
      <c r="J186" s="86">
        <f>SUM(J187+J210+J217+J229+J233)</f>
        <v>0</v>
      </c>
      <c r="K186" s="86">
        <f>SUM(K187+K210+K217+K229+K233)</f>
        <v>0</v>
      </c>
      <c r="L186" s="86">
        <f>SUM(L187+L210+L217+L229+L233)</f>
        <v>0</v>
      </c>
      <c r="M186"/>
    </row>
    <row r="187" spans="1:13" ht="30.75" hidden="1" customHeight="1">
      <c r="A187" s="71">
        <v>3</v>
      </c>
      <c r="B187" s="70">
        <v>1</v>
      </c>
      <c r="C187" s="71">
        <v>1</v>
      </c>
      <c r="D187" s="69"/>
      <c r="E187" s="69"/>
      <c r="F187" s="130"/>
      <c r="G187" s="80" t="s">
        <v>127</v>
      </c>
      <c r="H187" s="10">
        <v>154</v>
      </c>
      <c r="I187" s="86">
        <f>SUM(I188+I191+I196+I202+I207)</f>
        <v>0</v>
      </c>
      <c r="J187" s="106">
        <f>SUM(J188+J191+J196+J202+J207)</f>
        <v>0</v>
      </c>
      <c r="K187" s="66">
        <f>SUM(K188+K191+K196+K202+K207)</f>
        <v>0</v>
      </c>
      <c r="L187" s="65">
        <f>SUM(L188+L191+L196+L202+L207)</f>
        <v>0</v>
      </c>
      <c r="M187"/>
    </row>
    <row r="188" spans="1:13" ht="33" hidden="1" customHeight="1">
      <c r="A188" s="76">
        <v>3</v>
      </c>
      <c r="B188" s="78">
        <v>1</v>
      </c>
      <c r="C188" s="76">
        <v>1</v>
      </c>
      <c r="D188" s="77">
        <v>1</v>
      </c>
      <c r="E188" s="77"/>
      <c r="F188" s="131"/>
      <c r="G188" s="80" t="s">
        <v>128</v>
      </c>
      <c r="H188" s="10">
        <v>155</v>
      </c>
      <c r="I188" s="65">
        <f t="shared" ref="I188:L189" si="17">I189</f>
        <v>0</v>
      </c>
      <c r="J188" s="108">
        <f t="shared" si="17"/>
        <v>0</v>
      </c>
      <c r="K188" s="87">
        <f t="shared" si="17"/>
        <v>0</v>
      </c>
      <c r="L188" s="86">
        <f t="shared" si="17"/>
        <v>0</v>
      </c>
      <c r="M188"/>
    </row>
    <row r="189" spans="1:13" ht="24" hidden="1" customHeight="1">
      <c r="A189" s="76">
        <v>3</v>
      </c>
      <c r="B189" s="78">
        <v>1</v>
      </c>
      <c r="C189" s="76">
        <v>1</v>
      </c>
      <c r="D189" s="77">
        <v>1</v>
      </c>
      <c r="E189" s="77">
        <v>1</v>
      </c>
      <c r="F189" s="111"/>
      <c r="G189" s="80" t="s">
        <v>128</v>
      </c>
      <c r="H189" s="10">
        <v>156</v>
      </c>
      <c r="I189" s="86">
        <f t="shared" si="17"/>
        <v>0</v>
      </c>
      <c r="J189" s="65">
        <f t="shared" si="17"/>
        <v>0</v>
      </c>
      <c r="K189" s="65">
        <f t="shared" si="17"/>
        <v>0</v>
      </c>
      <c r="L189" s="65">
        <f t="shared" si="17"/>
        <v>0</v>
      </c>
      <c r="M189"/>
    </row>
    <row r="190" spans="1:13" ht="31.5" hidden="1" customHeight="1">
      <c r="A190" s="76">
        <v>3</v>
      </c>
      <c r="B190" s="78">
        <v>1</v>
      </c>
      <c r="C190" s="76">
        <v>1</v>
      </c>
      <c r="D190" s="77">
        <v>1</v>
      </c>
      <c r="E190" s="77">
        <v>1</v>
      </c>
      <c r="F190" s="111">
        <v>1</v>
      </c>
      <c r="G190" s="80" t="s">
        <v>128</v>
      </c>
      <c r="H190" s="10">
        <v>157</v>
      </c>
      <c r="I190" s="83">
        <v>0</v>
      </c>
      <c r="J190" s="83">
        <v>0</v>
      </c>
      <c r="K190" s="83">
        <v>0</v>
      </c>
      <c r="L190" s="83">
        <v>0</v>
      </c>
      <c r="M190"/>
    </row>
    <row r="191" spans="1:13" ht="27.75" hidden="1" customHeight="1">
      <c r="A191" s="71">
        <v>3</v>
      </c>
      <c r="B191" s="69">
        <v>1</v>
      </c>
      <c r="C191" s="69">
        <v>1</v>
      </c>
      <c r="D191" s="69">
        <v>2</v>
      </c>
      <c r="E191" s="69"/>
      <c r="F191" s="72"/>
      <c r="G191" s="70" t="s">
        <v>129</v>
      </c>
      <c r="H191" s="10">
        <v>158</v>
      </c>
      <c r="I191" s="86">
        <f>I192</f>
        <v>0</v>
      </c>
      <c r="J191" s="108">
        <f>J192</f>
        <v>0</v>
      </c>
      <c r="K191" s="87">
        <f>K192</f>
        <v>0</v>
      </c>
      <c r="L191" s="86">
        <f>L192</f>
        <v>0</v>
      </c>
      <c r="M191"/>
    </row>
    <row r="192" spans="1:13" ht="27.75" hidden="1" customHeight="1">
      <c r="A192" s="76">
        <v>3</v>
      </c>
      <c r="B192" s="77">
        <v>1</v>
      </c>
      <c r="C192" s="77">
        <v>1</v>
      </c>
      <c r="D192" s="77">
        <v>2</v>
      </c>
      <c r="E192" s="77">
        <v>1</v>
      </c>
      <c r="F192" s="79"/>
      <c r="G192" s="70" t="s">
        <v>129</v>
      </c>
      <c r="H192" s="10">
        <v>159</v>
      </c>
      <c r="I192" s="65">
        <f>SUM(I193:I195)</f>
        <v>0</v>
      </c>
      <c r="J192" s="106">
        <f>SUM(J193:J195)</f>
        <v>0</v>
      </c>
      <c r="K192" s="66">
        <f>SUM(K193:K195)</f>
        <v>0</v>
      </c>
      <c r="L192" s="65">
        <f>SUM(L193:L195)</f>
        <v>0</v>
      </c>
      <c r="M192"/>
    </row>
    <row r="193" spans="1:13" ht="27" hidden="1" customHeight="1">
      <c r="A193" s="71">
        <v>3</v>
      </c>
      <c r="B193" s="69">
        <v>1</v>
      </c>
      <c r="C193" s="69">
        <v>1</v>
      </c>
      <c r="D193" s="69">
        <v>2</v>
      </c>
      <c r="E193" s="69">
        <v>1</v>
      </c>
      <c r="F193" s="72">
        <v>1</v>
      </c>
      <c r="G193" s="70" t="s">
        <v>130</v>
      </c>
      <c r="H193" s="10">
        <v>160</v>
      </c>
      <c r="I193" s="81">
        <v>0</v>
      </c>
      <c r="J193" s="81">
        <v>0</v>
      </c>
      <c r="K193" s="81">
        <v>0</v>
      </c>
      <c r="L193" s="128">
        <v>0</v>
      </c>
      <c r="M193"/>
    </row>
    <row r="194" spans="1:13" ht="27" hidden="1" customHeight="1">
      <c r="A194" s="76">
        <v>3</v>
      </c>
      <c r="B194" s="77">
        <v>1</v>
      </c>
      <c r="C194" s="77">
        <v>1</v>
      </c>
      <c r="D194" s="77">
        <v>2</v>
      </c>
      <c r="E194" s="77">
        <v>1</v>
      </c>
      <c r="F194" s="79">
        <v>2</v>
      </c>
      <c r="G194" s="78" t="s">
        <v>131</v>
      </c>
      <c r="H194" s="10">
        <v>161</v>
      </c>
      <c r="I194" s="83">
        <v>0</v>
      </c>
      <c r="J194" s="83">
        <v>0</v>
      </c>
      <c r="K194" s="83">
        <v>0</v>
      </c>
      <c r="L194" s="83">
        <v>0</v>
      </c>
      <c r="M194"/>
    </row>
    <row r="195" spans="1:13" ht="26.25" hidden="1" customHeight="1">
      <c r="A195" s="71">
        <v>3</v>
      </c>
      <c r="B195" s="69">
        <v>1</v>
      </c>
      <c r="C195" s="69">
        <v>1</v>
      </c>
      <c r="D195" s="69">
        <v>2</v>
      </c>
      <c r="E195" s="69">
        <v>1</v>
      </c>
      <c r="F195" s="72">
        <v>3</v>
      </c>
      <c r="G195" s="70" t="s">
        <v>132</v>
      </c>
      <c r="H195" s="10">
        <v>162</v>
      </c>
      <c r="I195" s="81">
        <v>0</v>
      </c>
      <c r="J195" s="81">
        <v>0</v>
      </c>
      <c r="K195" s="81">
        <v>0</v>
      </c>
      <c r="L195" s="128">
        <v>0</v>
      </c>
      <c r="M195"/>
    </row>
    <row r="196" spans="1:13" ht="27.75" hidden="1" customHeight="1">
      <c r="A196" s="76">
        <v>3</v>
      </c>
      <c r="B196" s="77">
        <v>1</v>
      </c>
      <c r="C196" s="77">
        <v>1</v>
      </c>
      <c r="D196" s="77">
        <v>3</v>
      </c>
      <c r="E196" s="77"/>
      <c r="F196" s="79"/>
      <c r="G196" s="78" t="s">
        <v>133</v>
      </c>
      <c r="H196" s="10">
        <v>163</v>
      </c>
      <c r="I196" s="65">
        <f>I197</f>
        <v>0</v>
      </c>
      <c r="J196" s="106">
        <f>J197</f>
        <v>0</v>
      </c>
      <c r="K196" s="66">
        <f>K197</f>
        <v>0</v>
      </c>
      <c r="L196" s="65">
        <f>L197</f>
        <v>0</v>
      </c>
      <c r="M196"/>
    </row>
    <row r="197" spans="1:13" ht="23.25" hidden="1" customHeight="1">
      <c r="A197" s="76">
        <v>3</v>
      </c>
      <c r="B197" s="77">
        <v>1</v>
      </c>
      <c r="C197" s="77">
        <v>1</v>
      </c>
      <c r="D197" s="77">
        <v>3</v>
      </c>
      <c r="E197" s="77">
        <v>1</v>
      </c>
      <c r="F197" s="79"/>
      <c r="G197" s="78" t="s">
        <v>133</v>
      </c>
      <c r="H197" s="10">
        <v>164</v>
      </c>
      <c r="I197" s="65">
        <f>SUM(I198:I201)</f>
        <v>0</v>
      </c>
      <c r="J197" s="65">
        <f>SUM(J198:J201)</f>
        <v>0</v>
      </c>
      <c r="K197" s="65">
        <f>SUM(K198:K201)</f>
        <v>0</v>
      </c>
      <c r="L197" s="65">
        <f>SUM(L198:L201)</f>
        <v>0</v>
      </c>
      <c r="M197"/>
    </row>
    <row r="198" spans="1:13" ht="23.25" hidden="1" customHeight="1">
      <c r="A198" s="76">
        <v>3</v>
      </c>
      <c r="B198" s="77">
        <v>1</v>
      </c>
      <c r="C198" s="77">
        <v>1</v>
      </c>
      <c r="D198" s="77">
        <v>3</v>
      </c>
      <c r="E198" s="77">
        <v>1</v>
      </c>
      <c r="F198" s="79">
        <v>1</v>
      </c>
      <c r="G198" s="78" t="s">
        <v>134</v>
      </c>
      <c r="H198" s="10">
        <v>165</v>
      </c>
      <c r="I198" s="83">
        <v>0</v>
      </c>
      <c r="J198" s="83">
        <v>0</v>
      </c>
      <c r="K198" s="83">
        <v>0</v>
      </c>
      <c r="L198" s="128">
        <v>0</v>
      </c>
      <c r="M198"/>
    </row>
    <row r="199" spans="1:13" ht="29.25" hidden="1" customHeight="1">
      <c r="A199" s="76">
        <v>3</v>
      </c>
      <c r="B199" s="77">
        <v>1</v>
      </c>
      <c r="C199" s="77">
        <v>1</v>
      </c>
      <c r="D199" s="77">
        <v>3</v>
      </c>
      <c r="E199" s="77">
        <v>1</v>
      </c>
      <c r="F199" s="79">
        <v>2</v>
      </c>
      <c r="G199" s="78" t="s">
        <v>135</v>
      </c>
      <c r="H199" s="10">
        <v>166</v>
      </c>
      <c r="I199" s="81">
        <v>0</v>
      </c>
      <c r="J199" s="83">
        <v>0</v>
      </c>
      <c r="K199" s="83">
        <v>0</v>
      </c>
      <c r="L199" s="83">
        <v>0</v>
      </c>
      <c r="M199"/>
    </row>
    <row r="200" spans="1:13" ht="27" hidden="1" customHeight="1">
      <c r="A200" s="76">
        <v>3</v>
      </c>
      <c r="B200" s="77">
        <v>1</v>
      </c>
      <c r="C200" s="77">
        <v>1</v>
      </c>
      <c r="D200" s="77">
        <v>3</v>
      </c>
      <c r="E200" s="77">
        <v>1</v>
      </c>
      <c r="F200" s="79">
        <v>3</v>
      </c>
      <c r="G200" s="80" t="s">
        <v>136</v>
      </c>
      <c r="H200" s="10">
        <v>167</v>
      </c>
      <c r="I200" s="81">
        <v>0</v>
      </c>
      <c r="J200" s="101">
        <v>0</v>
      </c>
      <c r="K200" s="101">
        <v>0</v>
      </c>
      <c r="L200" s="101">
        <v>0</v>
      </c>
      <c r="M200"/>
    </row>
    <row r="201" spans="1:13" ht="25.5" hidden="1" customHeight="1">
      <c r="A201" s="89">
        <v>3</v>
      </c>
      <c r="B201" s="90">
        <v>1</v>
      </c>
      <c r="C201" s="90">
        <v>1</v>
      </c>
      <c r="D201" s="90">
        <v>3</v>
      </c>
      <c r="E201" s="90">
        <v>1</v>
      </c>
      <c r="F201" s="92">
        <v>4</v>
      </c>
      <c r="G201" s="17" t="s">
        <v>137</v>
      </c>
      <c r="H201" s="10">
        <v>168</v>
      </c>
      <c r="I201" s="132">
        <v>0</v>
      </c>
      <c r="J201" s="133">
        <v>0</v>
      </c>
      <c r="K201" s="83">
        <v>0</v>
      </c>
      <c r="L201" s="83">
        <v>0</v>
      </c>
      <c r="M201"/>
    </row>
    <row r="202" spans="1:13" ht="27" hidden="1" customHeight="1">
      <c r="A202" s="89">
        <v>3</v>
      </c>
      <c r="B202" s="90">
        <v>1</v>
      </c>
      <c r="C202" s="90">
        <v>1</v>
      </c>
      <c r="D202" s="90">
        <v>4</v>
      </c>
      <c r="E202" s="90"/>
      <c r="F202" s="92"/>
      <c r="G202" s="91" t="s">
        <v>138</v>
      </c>
      <c r="H202" s="10">
        <v>169</v>
      </c>
      <c r="I202" s="65">
        <f>I203</f>
        <v>0</v>
      </c>
      <c r="J202" s="109">
        <f>J203</f>
        <v>0</v>
      </c>
      <c r="K202" s="74">
        <f>K203</f>
        <v>0</v>
      </c>
      <c r="L202" s="75">
        <f>L203</f>
        <v>0</v>
      </c>
      <c r="M202"/>
    </row>
    <row r="203" spans="1:13" ht="27.75" hidden="1" customHeight="1">
      <c r="A203" s="76">
        <v>3</v>
      </c>
      <c r="B203" s="77">
        <v>1</v>
      </c>
      <c r="C203" s="77">
        <v>1</v>
      </c>
      <c r="D203" s="77">
        <v>4</v>
      </c>
      <c r="E203" s="77">
        <v>1</v>
      </c>
      <c r="F203" s="79"/>
      <c r="G203" s="91" t="s">
        <v>138</v>
      </c>
      <c r="H203" s="10">
        <v>170</v>
      </c>
      <c r="I203" s="86">
        <f>SUM(I204:I206)</f>
        <v>0</v>
      </c>
      <c r="J203" s="106">
        <f>SUM(J204:J206)</f>
        <v>0</v>
      </c>
      <c r="K203" s="66">
        <f>SUM(K204:K206)</f>
        <v>0</v>
      </c>
      <c r="L203" s="65">
        <f>SUM(L204:L206)</f>
        <v>0</v>
      </c>
      <c r="M203"/>
    </row>
    <row r="204" spans="1:13" ht="24.75" hidden="1" customHeight="1">
      <c r="A204" s="76">
        <v>3</v>
      </c>
      <c r="B204" s="77">
        <v>1</v>
      </c>
      <c r="C204" s="77">
        <v>1</v>
      </c>
      <c r="D204" s="77">
        <v>4</v>
      </c>
      <c r="E204" s="77">
        <v>1</v>
      </c>
      <c r="F204" s="79">
        <v>1</v>
      </c>
      <c r="G204" s="78" t="s">
        <v>139</v>
      </c>
      <c r="H204" s="10">
        <v>171</v>
      </c>
      <c r="I204" s="83">
        <v>0</v>
      </c>
      <c r="J204" s="83">
        <v>0</v>
      </c>
      <c r="K204" s="83">
        <v>0</v>
      </c>
      <c r="L204" s="128">
        <v>0</v>
      </c>
      <c r="M204"/>
    </row>
    <row r="205" spans="1:13" ht="25.5" hidden="1" customHeight="1">
      <c r="A205" s="71">
        <v>3</v>
      </c>
      <c r="B205" s="69">
        <v>1</v>
      </c>
      <c r="C205" s="69">
        <v>1</v>
      </c>
      <c r="D205" s="69">
        <v>4</v>
      </c>
      <c r="E205" s="69">
        <v>1</v>
      </c>
      <c r="F205" s="72">
        <v>2</v>
      </c>
      <c r="G205" s="70" t="s">
        <v>140</v>
      </c>
      <c r="H205" s="10">
        <v>172</v>
      </c>
      <c r="I205" s="81">
        <v>0</v>
      </c>
      <c r="J205" s="81">
        <v>0</v>
      </c>
      <c r="K205" s="82">
        <v>0</v>
      </c>
      <c r="L205" s="83">
        <v>0</v>
      </c>
      <c r="M205"/>
    </row>
    <row r="206" spans="1:13" ht="31.5" hidden="1" customHeight="1">
      <c r="A206" s="76">
        <v>3</v>
      </c>
      <c r="B206" s="77">
        <v>1</v>
      </c>
      <c r="C206" s="77">
        <v>1</v>
      </c>
      <c r="D206" s="77">
        <v>4</v>
      </c>
      <c r="E206" s="77">
        <v>1</v>
      </c>
      <c r="F206" s="79">
        <v>3</v>
      </c>
      <c r="G206" s="78" t="s">
        <v>141</v>
      </c>
      <c r="H206" s="10">
        <v>173</v>
      </c>
      <c r="I206" s="81">
        <v>0</v>
      </c>
      <c r="J206" s="81">
        <v>0</v>
      </c>
      <c r="K206" s="81">
        <v>0</v>
      </c>
      <c r="L206" s="83">
        <v>0</v>
      </c>
      <c r="M206"/>
    </row>
    <row r="207" spans="1:13" ht="25.5" hidden="1" customHeight="1">
      <c r="A207" s="76">
        <v>3</v>
      </c>
      <c r="B207" s="77">
        <v>1</v>
      </c>
      <c r="C207" s="77">
        <v>1</v>
      </c>
      <c r="D207" s="77">
        <v>5</v>
      </c>
      <c r="E207" s="77"/>
      <c r="F207" s="79"/>
      <c r="G207" s="78" t="s">
        <v>142</v>
      </c>
      <c r="H207" s="10">
        <v>174</v>
      </c>
      <c r="I207" s="65">
        <f t="shared" ref="I207:L208" si="18">I208</f>
        <v>0</v>
      </c>
      <c r="J207" s="106">
        <f t="shared" si="18"/>
        <v>0</v>
      </c>
      <c r="K207" s="66">
        <f t="shared" si="18"/>
        <v>0</v>
      </c>
      <c r="L207" s="65">
        <f t="shared" si="18"/>
        <v>0</v>
      </c>
      <c r="M207"/>
    </row>
    <row r="208" spans="1:13" ht="26.25" hidden="1" customHeight="1">
      <c r="A208" s="89">
        <v>3</v>
      </c>
      <c r="B208" s="90">
        <v>1</v>
      </c>
      <c r="C208" s="90">
        <v>1</v>
      </c>
      <c r="D208" s="90">
        <v>5</v>
      </c>
      <c r="E208" s="90">
        <v>1</v>
      </c>
      <c r="F208" s="92"/>
      <c r="G208" s="78" t="s">
        <v>142</v>
      </c>
      <c r="H208" s="10">
        <v>175</v>
      </c>
      <c r="I208" s="66">
        <f t="shared" si="18"/>
        <v>0</v>
      </c>
      <c r="J208" s="66">
        <f t="shared" si="18"/>
        <v>0</v>
      </c>
      <c r="K208" s="66">
        <f t="shared" si="18"/>
        <v>0</v>
      </c>
      <c r="L208" s="66">
        <f t="shared" si="18"/>
        <v>0</v>
      </c>
      <c r="M208"/>
    </row>
    <row r="209" spans="1:16" ht="27" hidden="1" customHeight="1">
      <c r="A209" s="76">
        <v>3</v>
      </c>
      <c r="B209" s="77">
        <v>1</v>
      </c>
      <c r="C209" s="77">
        <v>1</v>
      </c>
      <c r="D209" s="77">
        <v>5</v>
      </c>
      <c r="E209" s="77">
        <v>1</v>
      </c>
      <c r="F209" s="79">
        <v>1</v>
      </c>
      <c r="G209" s="78" t="s">
        <v>142</v>
      </c>
      <c r="H209" s="10">
        <v>176</v>
      </c>
      <c r="I209" s="81">
        <v>0</v>
      </c>
      <c r="J209" s="83">
        <v>0</v>
      </c>
      <c r="K209" s="83">
        <v>0</v>
      </c>
      <c r="L209" s="83">
        <v>0</v>
      </c>
      <c r="M209"/>
    </row>
    <row r="210" spans="1:16" ht="26.25" hidden="1" customHeight="1">
      <c r="A210" s="89">
        <v>3</v>
      </c>
      <c r="B210" s="90">
        <v>1</v>
      </c>
      <c r="C210" s="90">
        <v>2</v>
      </c>
      <c r="D210" s="90"/>
      <c r="E210" s="90"/>
      <c r="F210" s="92"/>
      <c r="G210" s="91" t="s">
        <v>143</v>
      </c>
      <c r="H210" s="10">
        <v>177</v>
      </c>
      <c r="I210" s="65">
        <f t="shared" ref="I210:L211" si="19">I211</f>
        <v>0</v>
      </c>
      <c r="J210" s="109">
        <f t="shared" si="19"/>
        <v>0</v>
      </c>
      <c r="K210" s="74">
        <f t="shared" si="19"/>
        <v>0</v>
      </c>
      <c r="L210" s="75">
        <f t="shared" si="19"/>
        <v>0</v>
      </c>
      <c r="M210"/>
    </row>
    <row r="211" spans="1:16" ht="25.5" hidden="1" customHeight="1">
      <c r="A211" s="76">
        <v>3</v>
      </c>
      <c r="B211" s="77">
        <v>1</v>
      </c>
      <c r="C211" s="77">
        <v>2</v>
      </c>
      <c r="D211" s="77">
        <v>1</v>
      </c>
      <c r="E211" s="77"/>
      <c r="F211" s="79"/>
      <c r="G211" s="91" t="s">
        <v>143</v>
      </c>
      <c r="H211" s="10">
        <v>178</v>
      </c>
      <c r="I211" s="86">
        <f t="shared" si="19"/>
        <v>0</v>
      </c>
      <c r="J211" s="106">
        <f t="shared" si="19"/>
        <v>0</v>
      </c>
      <c r="K211" s="66">
        <f t="shared" si="19"/>
        <v>0</v>
      </c>
      <c r="L211" s="65">
        <f t="shared" si="19"/>
        <v>0</v>
      </c>
      <c r="M211"/>
    </row>
    <row r="212" spans="1:16" ht="26.25" hidden="1" customHeight="1">
      <c r="A212" s="71">
        <v>3</v>
      </c>
      <c r="B212" s="69">
        <v>1</v>
      </c>
      <c r="C212" s="69">
        <v>2</v>
      </c>
      <c r="D212" s="69">
        <v>1</v>
      </c>
      <c r="E212" s="69">
        <v>1</v>
      </c>
      <c r="F212" s="72"/>
      <c r="G212" s="91" t="s">
        <v>143</v>
      </c>
      <c r="H212" s="10">
        <v>179</v>
      </c>
      <c r="I212" s="65">
        <f>SUM(I213:I216)</f>
        <v>0</v>
      </c>
      <c r="J212" s="108">
        <f>SUM(J213:J216)</f>
        <v>0</v>
      </c>
      <c r="K212" s="87">
        <f>SUM(K213:K216)</f>
        <v>0</v>
      </c>
      <c r="L212" s="86">
        <f>SUM(L213:L216)</f>
        <v>0</v>
      </c>
      <c r="M212"/>
    </row>
    <row r="213" spans="1:16" ht="41.25" hidden="1" customHeight="1">
      <c r="A213" s="76">
        <v>3</v>
      </c>
      <c r="B213" s="77">
        <v>1</v>
      </c>
      <c r="C213" s="77">
        <v>2</v>
      </c>
      <c r="D213" s="77">
        <v>1</v>
      </c>
      <c r="E213" s="77">
        <v>1</v>
      </c>
      <c r="F213" s="79">
        <v>2</v>
      </c>
      <c r="G213" s="78" t="s">
        <v>144</v>
      </c>
      <c r="H213" s="10">
        <v>180</v>
      </c>
      <c r="I213" s="83">
        <v>0</v>
      </c>
      <c r="J213" s="83">
        <v>0</v>
      </c>
      <c r="K213" s="83">
        <v>0</v>
      </c>
      <c r="L213" s="83">
        <v>0</v>
      </c>
      <c r="M213"/>
    </row>
    <row r="214" spans="1:16" ht="26.25" hidden="1" customHeight="1">
      <c r="A214" s="76">
        <v>3</v>
      </c>
      <c r="B214" s="77">
        <v>1</v>
      </c>
      <c r="C214" s="77">
        <v>2</v>
      </c>
      <c r="D214" s="76">
        <v>1</v>
      </c>
      <c r="E214" s="77">
        <v>1</v>
      </c>
      <c r="F214" s="79">
        <v>3</v>
      </c>
      <c r="G214" s="78" t="s">
        <v>145</v>
      </c>
      <c r="H214" s="10">
        <v>181</v>
      </c>
      <c r="I214" s="83">
        <v>0</v>
      </c>
      <c r="J214" s="83">
        <v>0</v>
      </c>
      <c r="K214" s="83">
        <v>0</v>
      </c>
      <c r="L214" s="83">
        <v>0</v>
      </c>
      <c r="M214"/>
    </row>
    <row r="215" spans="1:16" ht="27.75" hidden="1" customHeight="1">
      <c r="A215" s="76">
        <v>3</v>
      </c>
      <c r="B215" s="77">
        <v>1</v>
      </c>
      <c r="C215" s="77">
        <v>2</v>
      </c>
      <c r="D215" s="76">
        <v>1</v>
      </c>
      <c r="E215" s="77">
        <v>1</v>
      </c>
      <c r="F215" s="79">
        <v>4</v>
      </c>
      <c r="G215" s="78" t="s">
        <v>146</v>
      </c>
      <c r="H215" s="10">
        <v>182</v>
      </c>
      <c r="I215" s="83">
        <v>0</v>
      </c>
      <c r="J215" s="83">
        <v>0</v>
      </c>
      <c r="K215" s="83">
        <v>0</v>
      </c>
      <c r="L215" s="83">
        <v>0</v>
      </c>
      <c r="M215"/>
    </row>
    <row r="216" spans="1:16" ht="27" hidden="1" customHeight="1">
      <c r="A216" s="89">
        <v>3</v>
      </c>
      <c r="B216" s="98">
        <v>1</v>
      </c>
      <c r="C216" s="98">
        <v>2</v>
      </c>
      <c r="D216" s="97">
        <v>1</v>
      </c>
      <c r="E216" s="98">
        <v>1</v>
      </c>
      <c r="F216" s="99">
        <v>5</v>
      </c>
      <c r="G216" s="100" t="s">
        <v>147</v>
      </c>
      <c r="H216" s="10">
        <v>183</v>
      </c>
      <c r="I216" s="83">
        <v>0</v>
      </c>
      <c r="J216" s="83">
        <v>0</v>
      </c>
      <c r="K216" s="83">
        <v>0</v>
      </c>
      <c r="L216" s="128">
        <v>0</v>
      </c>
      <c r="M216"/>
    </row>
    <row r="217" spans="1:16" ht="29.25" hidden="1" customHeight="1">
      <c r="A217" s="76">
        <v>3</v>
      </c>
      <c r="B217" s="77">
        <v>1</v>
      </c>
      <c r="C217" s="77">
        <v>3</v>
      </c>
      <c r="D217" s="76"/>
      <c r="E217" s="77"/>
      <c r="F217" s="79"/>
      <c r="G217" s="78" t="s">
        <v>148</v>
      </c>
      <c r="H217" s="10">
        <v>184</v>
      </c>
      <c r="I217" s="65">
        <f>SUM(I218+I221)</f>
        <v>0</v>
      </c>
      <c r="J217" s="106">
        <f>SUM(J218+J221)</f>
        <v>0</v>
      </c>
      <c r="K217" s="66">
        <f>SUM(K218+K221)</f>
        <v>0</v>
      </c>
      <c r="L217" s="65">
        <f>SUM(L218+L221)</f>
        <v>0</v>
      </c>
      <c r="M217"/>
    </row>
    <row r="218" spans="1:16" ht="27.75" hidden="1" customHeight="1">
      <c r="A218" s="71">
        <v>3</v>
      </c>
      <c r="B218" s="69">
        <v>1</v>
      </c>
      <c r="C218" s="69">
        <v>3</v>
      </c>
      <c r="D218" s="71">
        <v>1</v>
      </c>
      <c r="E218" s="76"/>
      <c r="F218" s="72"/>
      <c r="G218" s="70" t="s">
        <v>149</v>
      </c>
      <c r="H218" s="10">
        <v>185</v>
      </c>
      <c r="I218" s="86">
        <f t="shared" ref="I218:L219" si="20">I219</f>
        <v>0</v>
      </c>
      <c r="J218" s="108">
        <f t="shared" si="20"/>
        <v>0</v>
      </c>
      <c r="K218" s="87">
        <f t="shared" si="20"/>
        <v>0</v>
      </c>
      <c r="L218" s="86">
        <f t="shared" si="20"/>
        <v>0</v>
      </c>
      <c r="M218"/>
    </row>
    <row r="219" spans="1:16" ht="30.75" hidden="1" customHeight="1">
      <c r="A219" s="76">
        <v>3</v>
      </c>
      <c r="B219" s="77">
        <v>1</v>
      </c>
      <c r="C219" s="77">
        <v>3</v>
      </c>
      <c r="D219" s="76">
        <v>1</v>
      </c>
      <c r="E219" s="76">
        <v>1</v>
      </c>
      <c r="F219" s="79"/>
      <c r="G219" s="70" t="s">
        <v>149</v>
      </c>
      <c r="H219" s="10">
        <v>186</v>
      </c>
      <c r="I219" s="65">
        <f t="shared" si="20"/>
        <v>0</v>
      </c>
      <c r="J219" s="106">
        <f t="shared" si="20"/>
        <v>0</v>
      </c>
      <c r="K219" s="66">
        <f t="shared" si="20"/>
        <v>0</v>
      </c>
      <c r="L219" s="65">
        <f t="shared" si="20"/>
        <v>0</v>
      </c>
      <c r="M219"/>
    </row>
    <row r="220" spans="1:16" ht="27.75" hidden="1" customHeight="1">
      <c r="A220" s="76">
        <v>3</v>
      </c>
      <c r="B220" s="78">
        <v>1</v>
      </c>
      <c r="C220" s="76">
        <v>3</v>
      </c>
      <c r="D220" s="77">
        <v>1</v>
      </c>
      <c r="E220" s="77">
        <v>1</v>
      </c>
      <c r="F220" s="79">
        <v>1</v>
      </c>
      <c r="G220" s="70" t="s">
        <v>149</v>
      </c>
      <c r="H220" s="10">
        <v>187</v>
      </c>
      <c r="I220" s="128">
        <v>0</v>
      </c>
      <c r="J220" s="128">
        <v>0</v>
      </c>
      <c r="K220" s="128">
        <v>0</v>
      </c>
      <c r="L220" s="128">
        <v>0</v>
      </c>
      <c r="M220"/>
    </row>
    <row r="221" spans="1:16" ht="30.75" hidden="1" customHeight="1">
      <c r="A221" s="76">
        <v>3</v>
      </c>
      <c r="B221" s="78">
        <v>1</v>
      </c>
      <c r="C221" s="76">
        <v>3</v>
      </c>
      <c r="D221" s="77">
        <v>2</v>
      </c>
      <c r="E221" s="77"/>
      <c r="F221" s="79"/>
      <c r="G221" s="78" t="s">
        <v>150</v>
      </c>
      <c r="H221" s="10">
        <v>188</v>
      </c>
      <c r="I221" s="65">
        <f>I222</f>
        <v>0</v>
      </c>
      <c r="J221" s="106">
        <f>J222</f>
        <v>0</v>
      </c>
      <c r="K221" s="66">
        <f>K222</f>
        <v>0</v>
      </c>
      <c r="L221" s="65">
        <f>L222</f>
        <v>0</v>
      </c>
      <c r="M221"/>
    </row>
    <row r="222" spans="1:16" ht="27" hidden="1" customHeight="1">
      <c r="A222" s="71">
        <v>3</v>
      </c>
      <c r="B222" s="70">
        <v>1</v>
      </c>
      <c r="C222" s="71">
        <v>3</v>
      </c>
      <c r="D222" s="69">
        <v>2</v>
      </c>
      <c r="E222" s="69">
        <v>1</v>
      </c>
      <c r="F222" s="72"/>
      <c r="G222" s="78" t="s">
        <v>150</v>
      </c>
      <c r="H222" s="10">
        <v>189</v>
      </c>
      <c r="I222" s="65">
        <f t="shared" ref="I222:P222" si="21">SUM(I223:I228)</f>
        <v>0</v>
      </c>
      <c r="J222" s="65">
        <f t="shared" si="21"/>
        <v>0</v>
      </c>
      <c r="K222" s="65">
        <f t="shared" si="21"/>
        <v>0</v>
      </c>
      <c r="L222" s="65">
        <f t="shared" si="21"/>
        <v>0</v>
      </c>
      <c r="M222" s="134">
        <f t="shared" si="21"/>
        <v>0</v>
      </c>
      <c r="N222" s="134">
        <f t="shared" si="21"/>
        <v>0</v>
      </c>
      <c r="O222" s="134">
        <f t="shared" si="21"/>
        <v>0</v>
      </c>
      <c r="P222" s="134">
        <f t="shared" si="21"/>
        <v>0</v>
      </c>
    </row>
    <row r="223" spans="1:16" ht="24.75" hidden="1" customHeight="1">
      <c r="A223" s="76">
        <v>3</v>
      </c>
      <c r="B223" s="78">
        <v>1</v>
      </c>
      <c r="C223" s="76">
        <v>3</v>
      </c>
      <c r="D223" s="77">
        <v>2</v>
      </c>
      <c r="E223" s="77">
        <v>1</v>
      </c>
      <c r="F223" s="79">
        <v>1</v>
      </c>
      <c r="G223" s="78" t="s">
        <v>151</v>
      </c>
      <c r="H223" s="10">
        <v>190</v>
      </c>
      <c r="I223" s="83">
        <v>0</v>
      </c>
      <c r="J223" s="83">
        <v>0</v>
      </c>
      <c r="K223" s="83">
        <v>0</v>
      </c>
      <c r="L223" s="128">
        <v>0</v>
      </c>
      <c r="M223"/>
    </row>
    <row r="224" spans="1:16" ht="26.25" hidden="1" customHeight="1">
      <c r="A224" s="76">
        <v>3</v>
      </c>
      <c r="B224" s="78">
        <v>1</v>
      </c>
      <c r="C224" s="76">
        <v>3</v>
      </c>
      <c r="D224" s="77">
        <v>2</v>
      </c>
      <c r="E224" s="77">
        <v>1</v>
      </c>
      <c r="F224" s="79">
        <v>2</v>
      </c>
      <c r="G224" s="78" t="s">
        <v>152</v>
      </c>
      <c r="H224" s="10">
        <v>191</v>
      </c>
      <c r="I224" s="83">
        <v>0</v>
      </c>
      <c r="J224" s="83">
        <v>0</v>
      </c>
      <c r="K224" s="83">
        <v>0</v>
      </c>
      <c r="L224" s="83">
        <v>0</v>
      </c>
      <c r="M224"/>
    </row>
    <row r="225" spans="1:13" ht="26.25" hidden="1" customHeight="1">
      <c r="A225" s="76">
        <v>3</v>
      </c>
      <c r="B225" s="78">
        <v>1</v>
      </c>
      <c r="C225" s="76">
        <v>3</v>
      </c>
      <c r="D225" s="77">
        <v>2</v>
      </c>
      <c r="E225" s="77">
        <v>1</v>
      </c>
      <c r="F225" s="79">
        <v>3</v>
      </c>
      <c r="G225" s="78" t="s">
        <v>153</v>
      </c>
      <c r="H225" s="10">
        <v>192</v>
      </c>
      <c r="I225" s="83">
        <v>0</v>
      </c>
      <c r="J225" s="83">
        <v>0</v>
      </c>
      <c r="K225" s="83">
        <v>0</v>
      </c>
      <c r="L225" s="83">
        <v>0</v>
      </c>
      <c r="M225"/>
    </row>
    <row r="226" spans="1:13" ht="27.75" hidden="1" customHeight="1">
      <c r="A226" s="76">
        <v>3</v>
      </c>
      <c r="B226" s="78">
        <v>1</v>
      </c>
      <c r="C226" s="76">
        <v>3</v>
      </c>
      <c r="D226" s="77">
        <v>2</v>
      </c>
      <c r="E226" s="77">
        <v>1</v>
      </c>
      <c r="F226" s="79">
        <v>4</v>
      </c>
      <c r="G226" s="78" t="s">
        <v>154</v>
      </c>
      <c r="H226" s="10">
        <v>193</v>
      </c>
      <c r="I226" s="83">
        <v>0</v>
      </c>
      <c r="J226" s="83">
        <v>0</v>
      </c>
      <c r="K226" s="83">
        <v>0</v>
      </c>
      <c r="L226" s="128">
        <v>0</v>
      </c>
      <c r="M226"/>
    </row>
    <row r="227" spans="1:13" ht="29.25" hidden="1" customHeight="1">
      <c r="A227" s="76">
        <v>3</v>
      </c>
      <c r="B227" s="78">
        <v>1</v>
      </c>
      <c r="C227" s="76">
        <v>3</v>
      </c>
      <c r="D227" s="77">
        <v>2</v>
      </c>
      <c r="E227" s="77">
        <v>1</v>
      </c>
      <c r="F227" s="79">
        <v>5</v>
      </c>
      <c r="G227" s="70" t="s">
        <v>155</v>
      </c>
      <c r="H227" s="10">
        <v>194</v>
      </c>
      <c r="I227" s="83">
        <v>0</v>
      </c>
      <c r="J227" s="83">
        <v>0</v>
      </c>
      <c r="K227" s="83">
        <v>0</v>
      </c>
      <c r="L227" s="83">
        <v>0</v>
      </c>
      <c r="M227"/>
    </row>
    <row r="228" spans="1:13" ht="25.5" hidden="1" customHeight="1">
      <c r="A228" s="76">
        <v>3</v>
      </c>
      <c r="B228" s="78">
        <v>1</v>
      </c>
      <c r="C228" s="76">
        <v>3</v>
      </c>
      <c r="D228" s="77">
        <v>2</v>
      </c>
      <c r="E228" s="77">
        <v>1</v>
      </c>
      <c r="F228" s="79">
        <v>6</v>
      </c>
      <c r="G228" s="70" t="s">
        <v>150</v>
      </c>
      <c r="H228" s="10">
        <v>195</v>
      </c>
      <c r="I228" s="83">
        <v>0</v>
      </c>
      <c r="J228" s="83">
        <v>0</v>
      </c>
      <c r="K228" s="83">
        <v>0</v>
      </c>
      <c r="L228" s="128">
        <v>0</v>
      </c>
      <c r="M228"/>
    </row>
    <row r="229" spans="1:13" ht="27" hidden="1" customHeight="1">
      <c r="A229" s="71">
        <v>3</v>
      </c>
      <c r="B229" s="69">
        <v>1</v>
      </c>
      <c r="C229" s="69">
        <v>4</v>
      </c>
      <c r="D229" s="69"/>
      <c r="E229" s="69"/>
      <c r="F229" s="72"/>
      <c r="G229" s="70" t="s">
        <v>156</v>
      </c>
      <c r="H229" s="10">
        <v>196</v>
      </c>
      <c r="I229" s="86">
        <f t="shared" ref="I229:L231" si="22">I230</f>
        <v>0</v>
      </c>
      <c r="J229" s="108">
        <f t="shared" si="22"/>
        <v>0</v>
      </c>
      <c r="K229" s="87">
        <f t="shared" si="22"/>
        <v>0</v>
      </c>
      <c r="L229" s="87">
        <f t="shared" si="22"/>
        <v>0</v>
      </c>
      <c r="M229"/>
    </row>
    <row r="230" spans="1:13" ht="27" hidden="1" customHeight="1">
      <c r="A230" s="89">
        <v>3</v>
      </c>
      <c r="B230" s="98">
        <v>1</v>
      </c>
      <c r="C230" s="98">
        <v>4</v>
      </c>
      <c r="D230" s="98">
        <v>1</v>
      </c>
      <c r="E230" s="98"/>
      <c r="F230" s="99"/>
      <c r="G230" s="70" t="s">
        <v>156</v>
      </c>
      <c r="H230" s="10">
        <v>197</v>
      </c>
      <c r="I230" s="93">
        <f t="shared" si="22"/>
        <v>0</v>
      </c>
      <c r="J230" s="120">
        <f t="shared" si="22"/>
        <v>0</v>
      </c>
      <c r="K230" s="94">
        <f t="shared" si="22"/>
        <v>0</v>
      </c>
      <c r="L230" s="94">
        <f t="shared" si="22"/>
        <v>0</v>
      </c>
      <c r="M230"/>
    </row>
    <row r="231" spans="1:13" ht="27.75" hidden="1" customHeight="1">
      <c r="A231" s="76">
        <v>3</v>
      </c>
      <c r="B231" s="77">
        <v>1</v>
      </c>
      <c r="C231" s="77">
        <v>4</v>
      </c>
      <c r="D231" s="77">
        <v>1</v>
      </c>
      <c r="E231" s="77">
        <v>1</v>
      </c>
      <c r="F231" s="79"/>
      <c r="G231" s="70" t="s">
        <v>157</v>
      </c>
      <c r="H231" s="10">
        <v>198</v>
      </c>
      <c r="I231" s="65">
        <f t="shared" si="22"/>
        <v>0</v>
      </c>
      <c r="J231" s="106">
        <f t="shared" si="22"/>
        <v>0</v>
      </c>
      <c r="K231" s="66">
        <f t="shared" si="22"/>
        <v>0</v>
      </c>
      <c r="L231" s="66">
        <f t="shared" si="22"/>
        <v>0</v>
      </c>
      <c r="M231"/>
    </row>
    <row r="232" spans="1:13" ht="27" hidden="1" customHeight="1">
      <c r="A232" s="80">
        <v>3</v>
      </c>
      <c r="B232" s="76">
        <v>1</v>
      </c>
      <c r="C232" s="77">
        <v>4</v>
      </c>
      <c r="D232" s="77">
        <v>1</v>
      </c>
      <c r="E232" s="77">
        <v>1</v>
      </c>
      <c r="F232" s="79">
        <v>1</v>
      </c>
      <c r="G232" s="70" t="s">
        <v>157</v>
      </c>
      <c r="H232" s="10">
        <v>199</v>
      </c>
      <c r="I232" s="83">
        <v>0</v>
      </c>
      <c r="J232" s="83">
        <v>0</v>
      </c>
      <c r="K232" s="83">
        <v>0</v>
      </c>
      <c r="L232" s="83">
        <v>0</v>
      </c>
      <c r="M232"/>
    </row>
    <row r="233" spans="1:13" ht="26.25" hidden="1" customHeight="1">
      <c r="A233" s="80">
        <v>3</v>
      </c>
      <c r="B233" s="77">
        <v>1</v>
      </c>
      <c r="C233" s="77">
        <v>5</v>
      </c>
      <c r="D233" s="77"/>
      <c r="E233" s="77"/>
      <c r="F233" s="79"/>
      <c r="G233" s="78" t="s">
        <v>158</v>
      </c>
      <c r="H233" s="10">
        <v>200</v>
      </c>
      <c r="I233" s="65">
        <f t="shared" ref="I233:L234" si="23">I234</f>
        <v>0</v>
      </c>
      <c r="J233" s="65">
        <f t="shared" si="23"/>
        <v>0</v>
      </c>
      <c r="K233" s="65">
        <f t="shared" si="23"/>
        <v>0</v>
      </c>
      <c r="L233" s="65">
        <f t="shared" si="23"/>
        <v>0</v>
      </c>
      <c r="M233"/>
    </row>
    <row r="234" spans="1:13" ht="30" hidden="1" customHeight="1">
      <c r="A234" s="80">
        <v>3</v>
      </c>
      <c r="B234" s="77">
        <v>1</v>
      </c>
      <c r="C234" s="77">
        <v>5</v>
      </c>
      <c r="D234" s="77">
        <v>1</v>
      </c>
      <c r="E234" s="77"/>
      <c r="F234" s="79"/>
      <c r="G234" s="78" t="s">
        <v>158</v>
      </c>
      <c r="H234" s="10">
        <v>201</v>
      </c>
      <c r="I234" s="65">
        <f t="shared" si="23"/>
        <v>0</v>
      </c>
      <c r="J234" s="65">
        <f t="shared" si="23"/>
        <v>0</v>
      </c>
      <c r="K234" s="65">
        <f t="shared" si="23"/>
        <v>0</v>
      </c>
      <c r="L234" s="65">
        <f t="shared" si="23"/>
        <v>0</v>
      </c>
      <c r="M234"/>
    </row>
    <row r="235" spans="1:13" ht="27" hidden="1" customHeight="1">
      <c r="A235" s="80">
        <v>3</v>
      </c>
      <c r="B235" s="77">
        <v>1</v>
      </c>
      <c r="C235" s="77">
        <v>5</v>
      </c>
      <c r="D235" s="77">
        <v>1</v>
      </c>
      <c r="E235" s="77">
        <v>1</v>
      </c>
      <c r="F235" s="79"/>
      <c r="G235" s="78" t="s">
        <v>158</v>
      </c>
      <c r="H235" s="10">
        <v>202</v>
      </c>
      <c r="I235" s="65">
        <f>SUM(I236:I238)</f>
        <v>0</v>
      </c>
      <c r="J235" s="65">
        <f>SUM(J236:J238)</f>
        <v>0</v>
      </c>
      <c r="K235" s="65">
        <f>SUM(K236:K238)</f>
        <v>0</v>
      </c>
      <c r="L235" s="65">
        <f>SUM(L236:L238)</f>
        <v>0</v>
      </c>
      <c r="M235"/>
    </row>
    <row r="236" spans="1:13" ht="31.5" hidden="1" customHeight="1">
      <c r="A236" s="80">
        <v>3</v>
      </c>
      <c r="B236" s="77">
        <v>1</v>
      </c>
      <c r="C236" s="77">
        <v>5</v>
      </c>
      <c r="D236" s="77">
        <v>1</v>
      </c>
      <c r="E236" s="77">
        <v>1</v>
      </c>
      <c r="F236" s="79">
        <v>1</v>
      </c>
      <c r="G236" s="135" t="s">
        <v>159</v>
      </c>
      <c r="H236" s="10">
        <v>203</v>
      </c>
      <c r="I236" s="83">
        <v>0</v>
      </c>
      <c r="J236" s="83">
        <v>0</v>
      </c>
      <c r="K236" s="83">
        <v>0</v>
      </c>
      <c r="L236" s="83">
        <v>0</v>
      </c>
      <c r="M236"/>
    </row>
    <row r="237" spans="1:13" ht="25.5" hidden="1" customHeight="1">
      <c r="A237" s="80">
        <v>3</v>
      </c>
      <c r="B237" s="77">
        <v>1</v>
      </c>
      <c r="C237" s="77">
        <v>5</v>
      </c>
      <c r="D237" s="77">
        <v>1</v>
      </c>
      <c r="E237" s="77">
        <v>1</v>
      </c>
      <c r="F237" s="79">
        <v>2</v>
      </c>
      <c r="G237" s="135" t="s">
        <v>160</v>
      </c>
      <c r="H237" s="10">
        <v>204</v>
      </c>
      <c r="I237" s="83">
        <v>0</v>
      </c>
      <c r="J237" s="83">
        <v>0</v>
      </c>
      <c r="K237" s="83">
        <v>0</v>
      </c>
      <c r="L237" s="83">
        <v>0</v>
      </c>
      <c r="M237"/>
    </row>
    <row r="238" spans="1:13" ht="28.5" hidden="1" customHeight="1">
      <c r="A238" s="80">
        <v>3</v>
      </c>
      <c r="B238" s="77">
        <v>1</v>
      </c>
      <c r="C238" s="77">
        <v>5</v>
      </c>
      <c r="D238" s="77">
        <v>1</v>
      </c>
      <c r="E238" s="77">
        <v>1</v>
      </c>
      <c r="F238" s="79">
        <v>3</v>
      </c>
      <c r="G238" s="135" t="s">
        <v>161</v>
      </c>
      <c r="H238" s="10">
        <v>205</v>
      </c>
      <c r="I238" s="83">
        <v>0</v>
      </c>
      <c r="J238" s="83">
        <v>0</v>
      </c>
      <c r="K238" s="83">
        <v>0</v>
      </c>
      <c r="L238" s="83">
        <v>0</v>
      </c>
      <c r="M238"/>
    </row>
    <row r="239" spans="1:13" ht="41.25" hidden="1" customHeight="1">
      <c r="A239" s="61">
        <v>3</v>
      </c>
      <c r="B239" s="62">
        <v>2</v>
      </c>
      <c r="C239" s="62"/>
      <c r="D239" s="62"/>
      <c r="E239" s="62"/>
      <c r="F239" s="64"/>
      <c r="G239" s="63" t="s">
        <v>162</v>
      </c>
      <c r="H239" s="10">
        <v>206</v>
      </c>
      <c r="I239" s="65">
        <f>SUM(I240+I272)</f>
        <v>0</v>
      </c>
      <c r="J239" s="106">
        <f>SUM(J240+J272)</f>
        <v>0</v>
      </c>
      <c r="K239" s="66">
        <f>SUM(K240+K272)</f>
        <v>0</v>
      </c>
      <c r="L239" s="66">
        <f>SUM(L240+L272)</f>
        <v>0</v>
      </c>
      <c r="M239"/>
    </row>
    <row r="240" spans="1:13" ht="26.25" hidden="1" customHeight="1">
      <c r="A240" s="89">
        <v>3</v>
      </c>
      <c r="B240" s="97">
        <v>2</v>
      </c>
      <c r="C240" s="98">
        <v>1</v>
      </c>
      <c r="D240" s="98"/>
      <c r="E240" s="98"/>
      <c r="F240" s="99"/>
      <c r="G240" s="100" t="s">
        <v>163</v>
      </c>
      <c r="H240" s="10">
        <v>207</v>
      </c>
      <c r="I240" s="93">
        <f>SUM(I241+I250+I254+I258+I262+I265+I268)</f>
        <v>0</v>
      </c>
      <c r="J240" s="120">
        <f>SUM(J241+J250+J254+J258+J262+J265+J268)</f>
        <v>0</v>
      </c>
      <c r="K240" s="94">
        <f>SUM(K241+K250+K254+K258+K262+K265+K268)</f>
        <v>0</v>
      </c>
      <c r="L240" s="94">
        <f>SUM(L241+L250+L254+L258+L262+L265+L268)</f>
        <v>0</v>
      </c>
      <c r="M240"/>
    </row>
    <row r="241" spans="1:13" ht="30" hidden="1" customHeight="1">
      <c r="A241" s="76">
        <v>3</v>
      </c>
      <c r="B241" s="77">
        <v>2</v>
      </c>
      <c r="C241" s="77">
        <v>1</v>
      </c>
      <c r="D241" s="77">
        <v>1</v>
      </c>
      <c r="E241" s="77"/>
      <c r="F241" s="79"/>
      <c r="G241" s="78" t="s">
        <v>164</v>
      </c>
      <c r="H241" s="10">
        <v>208</v>
      </c>
      <c r="I241" s="93">
        <f>I242</f>
        <v>0</v>
      </c>
      <c r="J241" s="93">
        <f>J242</f>
        <v>0</v>
      </c>
      <c r="K241" s="93">
        <f>K242</f>
        <v>0</v>
      </c>
      <c r="L241" s="93">
        <f>L242</f>
        <v>0</v>
      </c>
      <c r="M241"/>
    </row>
    <row r="242" spans="1:13" ht="27" hidden="1" customHeight="1">
      <c r="A242" s="76">
        <v>3</v>
      </c>
      <c r="B242" s="76">
        <v>2</v>
      </c>
      <c r="C242" s="77">
        <v>1</v>
      </c>
      <c r="D242" s="77">
        <v>1</v>
      </c>
      <c r="E242" s="77">
        <v>1</v>
      </c>
      <c r="F242" s="79"/>
      <c r="G242" s="78" t="s">
        <v>165</v>
      </c>
      <c r="H242" s="10">
        <v>209</v>
      </c>
      <c r="I242" s="65">
        <f>SUM(I243:I243)</f>
        <v>0</v>
      </c>
      <c r="J242" s="106">
        <f>SUM(J243:J243)</f>
        <v>0</v>
      </c>
      <c r="K242" s="66">
        <f>SUM(K243:K243)</f>
        <v>0</v>
      </c>
      <c r="L242" s="66">
        <f>SUM(L243:L243)</f>
        <v>0</v>
      </c>
      <c r="M242"/>
    </row>
    <row r="243" spans="1:13" ht="25.5" hidden="1" customHeight="1">
      <c r="A243" s="89">
        <v>3</v>
      </c>
      <c r="B243" s="89">
        <v>2</v>
      </c>
      <c r="C243" s="98">
        <v>1</v>
      </c>
      <c r="D243" s="98">
        <v>1</v>
      </c>
      <c r="E243" s="98">
        <v>1</v>
      </c>
      <c r="F243" s="99">
        <v>1</v>
      </c>
      <c r="G243" s="100" t="s">
        <v>165</v>
      </c>
      <c r="H243" s="10">
        <v>210</v>
      </c>
      <c r="I243" s="83">
        <v>0</v>
      </c>
      <c r="J243" s="83">
        <v>0</v>
      </c>
      <c r="K243" s="83">
        <v>0</v>
      </c>
      <c r="L243" s="83">
        <v>0</v>
      </c>
      <c r="M243"/>
    </row>
    <row r="244" spans="1:13" ht="25.5" hidden="1" customHeight="1">
      <c r="A244" s="89">
        <v>3</v>
      </c>
      <c r="B244" s="98">
        <v>2</v>
      </c>
      <c r="C244" s="98">
        <v>1</v>
      </c>
      <c r="D244" s="98">
        <v>1</v>
      </c>
      <c r="E244" s="98">
        <v>2</v>
      </c>
      <c r="F244" s="99"/>
      <c r="G244" s="100" t="s">
        <v>166</v>
      </c>
      <c r="H244" s="10">
        <v>211</v>
      </c>
      <c r="I244" s="65">
        <f>SUM(I245:I246)</f>
        <v>0</v>
      </c>
      <c r="J244" s="65">
        <f>SUM(J245:J246)</f>
        <v>0</v>
      </c>
      <c r="K244" s="65">
        <f>SUM(K245:K246)</f>
        <v>0</v>
      </c>
      <c r="L244" s="65">
        <f>SUM(L245:L246)</f>
        <v>0</v>
      </c>
      <c r="M244"/>
    </row>
    <row r="245" spans="1:13" ht="24.75" hidden="1" customHeight="1">
      <c r="A245" s="89">
        <v>3</v>
      </c>
      <c r="B245" s="98">
        <v>2</v>
      </c>
      <c r="C245" s="98">
        <v>1</v>
      </c>
      <c r="D245" s="98">
        <v>1</v>
      </c>
      <c r="E245" s="98">
        <v>2</v>
      </c>
      <c r="F245" s="99">
        <v>1</v>
      </c>
      <c r="G245" s="100" t="s">
        <v>167</v>
      </c>
      <c r="H245" s="10">
        <v>212</v>
      </c>
      <c r="I245" s="83">
        <v>0</v>
      </c>
      <c r="J245" s="83">
        <v>0</v>
      </c>
      <c r="K245" s="83">
        <v>0</v>
      </c>
      <c r="L245" s="83">
        <v>0</v>
      </c>
      <c r="M245"/>
    </row>
    <row r="246" spans="1:13" ht="25.5" hidden="1" customHeight="1">
      <c r="A246" s="89">
        <v>3</v>
      </c>
      <c r="B246" s="98">
        <v>2</v>
      </c>
      <c r="C246" s="98">
        <v>1</v>
      </c>
      <c r="D246" s="98">
        <v>1</v>
      </c>
      <c r="E246" s="98">
        <v>2</v>
      </c>
      <c r="F246" s="99">
        <v>2</v>
      </c>
      <c r="G246" s="100" t="s">
        <v>168</v>
      </c>
      <c r="H246" s="10">
        <v>213</v>
      </c>
      <c r="I246" s="83">
        <v>0</v>
      </c>
      <c r="J246" s="83">
        <v>0</v>
      </c>
      <c r="K246" s="83">
        <v>0</v>
      </c>
      <c r="L246" s="83">
        <v>0</v>
      </c>
      <c r="M246"/>
    </row>
    <row r="247" spans="1:13" ht="25.5" hidden="1" customHeight="1">
      <c r="A247" s="89">
        <v>3</v>
      </c>
      <c r="B247" s="98">
        <v>2</v>
      </c>
      <c r="C247" s="98">
        <v>1</v>
      </c>
      <c r="D247" s="98">
        <v>1</v>
      </c>
      <c r="E247" s="98">
        <v>3</v>
      </c>
      <c r="F247" s="136"/>
      <c r="G247" s="100" t="s">
        <v>169</v>
      </c>
      <c r="H247" s="10">
        <v>214</v>
      </c>
      <c r="I247" s="65">
        <f>SUM(I248:I249)</f>
        <v>0</v>
      </c>
      <c r="J247" s="65">
        <f>SUM(J248:J249)</f>
        <v>0</v>
      </c>
      <c r="K247" s="65">
        <f>SUM(K248:K249)</f>
        <v>0</v>
      </c>
      <c r="L247" s="65">
        <f>SUM(L248:L249)</f>
        <v>0</v>
      </c>
      <c r="M247"/>
    </row>
    <row r="248" spans="1:13" ht="29.25" hidden="1" customHeight="1">
      <c r="A248" s="89">
        <v>3</v>
      </c>
      <c r="B248" s="98">
        <v>2</v>
      </c>
      <c r="C248" s="98">
        <v>1</v>
      </c>
      <c r="D248" s="98">
        <v>1</v>
      </c>
      <c r="E248" s="98">
        <v>3</v>
      </c>
      <c r="F248" s="99">
        <v>1</v>
      </c>
      <c r="G248" s="100" t="s">
        <v>170</v>
      </c>
      <c r="H248" s="10">
        <v>215</v>
      </c>
      <c r="I248" s="83">
        <v>0</v>
      </c>
      <c r="J248" s="83">
        <v>0</v>
      </c>
      <c r="K248" s="83">
        <v>0</v>
      </c>
      <c r="L248" s="83">
        <v>0</v>
      </c>
      <c r="M248"/>
    </row>
    <row r="249" spans="1:13" ht="25.5" hidden="1" customHeight="1">
      <c r="A249" s="89">
        <v>3</v>
      </c>
      <c r="B249" s="98">
        <v>2</v>
      </c>
      <c r="C249" s="98">
        <v>1</v>
      </c>
      <c r="D249" s="98">
        <v>1</v>
      </c>
      <c r="E249" s="98">
        <v>3</v>
      </c>
      <c r="F249" s="99">
        <v>2</v>
      </c>
      <c r="G249" s="100" t="s">
        <v>171</v>
      </c>
      <c r="H249" s="10">
        <v>216</v>
      </c>
      <c r="I249" s="83">
        <v>0</v>
      </c>
      <c r="J249" s="83">
        <v>0</v>
      </c>
      <c r="K249" s="83">
        <v>0</v>
      </c>
      <c r="L249" s="83">
        <v>0</v>
      </c>
      <c r="M249"/>
    </row>
    <row r="250" spans="1:13" ht="27" hidden="1" customHeight="1">
      <c r="A250" s="76">
        <v>3</v>
      </c>
      <c r="B250" s="77">
        <v>2</v>
      </c>
      <c r="C250" s="77">
        <v>1</v>
      </c>
      <c r="D250" s="77">
        <v>2</v>
      </c>
      <c r="E250" s="77"/>
      <c r="F250" s="79"/>
      <c r="G250" s="78" t="s">
        <v>172</v>
      </c>
      <c r="H250" s="10">
        <v>217</v>
      </c>
      <c r="I250" s="65">
        <f>I251</f>
        <v>0</v>
      </c>
      <c r="J250" s="65">
        <f>J251</f>
        <v>0</v>
      </c>
      <c r="K250" s="65">
        <f>K251</f>
        <v>0</v>
      </c>
      <c r="L250" s="65">
        <f>L251</f>
        <v>0</v>
      </c>
      <c r="M250"/>
    </row>
    <row r="251" spans="1:13" ht="27.75" hidden="1" customHeight="1">
      <c r="A251" s="76">
        <v>3</v>
      </c>
      <c r="B251" s="77">
        <v>2</v>
      </c>
      <c r="C251" s="77">
        <v>1</v>
      </c>
      <c r="D251" s="77">
        <v>2</v>
      </c>
      <c r="E251" s="77">
        <v>1</v>
      </c>
      <c r="F251" s="79"/>
      <c r="G251" s="78" t="s">
        <v>172</v>
      </c>
      <c r="H251" s="10">
        <v>218</v>
      </c>
      <c r="I251" s="65">
        <f>SUM(I252:I253)</f>
        <v>0</v>
      </c>
      <c r="J251" s="106">
        <f>SUM(J252:J253)</f>
        <v>0</v>
      </c>
      <c r="K251" s="66">
        <f>SUM(K252:K253)</f>
        <v>0</v>
      </c>
      <c r="L251" s="66">
        <f>SUM(L252:L253)</f>
        <v>0</v>
      </c>
      <c r="M251"/>
    </row>
    <row r="252" spans="1:13" ht="27" hidden="1" customHeight="1">
      <c r="A252" s="89">
        <v>3</v>
      </c>
      <c r="B252" s="97">
        <v>2</v>
      </c>
      <c r="C252" s="98">
        <v>1</v>
      </c>
      <c r="D252" s="98">
        <v>2</v>
      </c>
      <c r="E252" s="98">
        <v>1</v>
      </c>
      <c r="F252" s="99">
        <v>1</v>
      </c>
      <c r="G252" s="100" t="s">
        <v>173</v>
      </c>
      <c r="H252" s="10">
        <v>219</v>
      </c>
      <c r="I252" s="83">
        <v>0</v>
      </c>
      <c r="J252" s="83">
        <v>0</v>
      </c>
      <c r="K252" s="83">
        <v>0</v>
      </c>
      <c r="L252" s="83">
        <v>0</v>
      </c>
      <c r="M252"/>
    </row>
    <row r="253" spans="1:13" ht="25.5" hidden="1" customHeight="1">
      <c r="A253" s="76">
        <v>3</v>
      </c>
      <c r="B253" s="77">
        <v>2</v>
      </c>
      <c r="C253" s="77">
        <v>1</v>
      </c>
      <c r="D253" s="77">
        <v>2</v>
      </c>
      <c r="E253" s="77">
        <v>1</v>
      </c>
      <c r="F253" s="79">
        <v>2</v>
      </c>
      <c r="G253" s="78" t="s">
        <v>174</v>
      </c>
      <c r="H253" s="10">
        <v>220</v>
      </c>
      <c r="I253" s="83">
        <v>0</v>
      </c>
      <c r="J253" s="83">
        <v>0</v>
      </c>
      <c r="K253" s="83">
        <v>0</v>
      </c>
      <c r="L253" s="83">
        <v>0</v>
      </c>
      <c r="M253"/>
    </row>
    <row r="254" spans="1:13" ht="26.25" hidden="1" customHeight="1">
      <c r="A254" s="71">
        <v>3</v>
      </c>
      <c r="B254" s="69">
        <v>2</v>
      </c>
      <c r="C254" s="69">
        <v>1</v>
      </c>
      <c r="D254" s="69">
        <v>3</v>
      </c>
      <c r="E254" s="69"/>
      <c r="F254" s="72"/>
      <c r="G254" s="70" t="s">
        <v>175</v>
      </c>
      <c r="H254" s="10">
        <v>221</v>
      </c>
      <c r="I254" s="86">
        <f>I255</f>
        <v>0</v>
      </c>
      <c r="J254" s="108">
        <f>J255</f>
        <v>0</v>
      </c>
      <c r="K254" s="87">
        <f>K255</f>
        <v>0</v>
      </c>
      <c r="L254" s="87">
        <f>L255</f>
        <v>0</v>
      </c>
      <c r="M254"/>
    </row>
    <row r="255" spans="1:13" ht="29.25" hidden="1" customHeight="1">
      <c r="A255" s="76">
        <v>3</v>
      </c>
      <c r="B255" s="77">
        <v>2</v>
      </c>
      <c r="C255" s="77">
        <v>1</v>
      </c>
      <c r="D255" s="77">
        <v>3</v>
      </c>
      <c r="E255" s="77">
        <v>1</v>
      </c>
      <c r="F255" s="79"/>
      <c r="G255" s="70" t="s">
        <v>175</v>
      </c>
      <c r="H255" s="10">
        <v>222</v>
      </c>
      <c r="I255" s="65">
        <f>I256+I257</f>
        <v>0</v>
      </c>
      <c r="J255" s="65">
        <f>J256+J257</f>
        <v>0</v>
      </c>
      <c r="K255" s="65">
        <f>K256+K257</f>
        <v>0</v>
      </c>
      <c r="L255" s="65">
        <f>L256+L257</f>
        <v>0</v>
      </c>
      <c r="M255"/>
    </row>
    <row r="256" spans="1:13" ht="30" hidden="1" customHeight="1">
      <c r="A256" s="76">
        <v>3</v>
      </c>
      <c r="B256" s="77">
        <v>2</v>
      </c>
      <c r="C256" s="77">
        <v>1</v>
      </c>
      <c r="D256" s="77">
        <v>3</v>
      </c>
      <c r="E256" s="77">
        <v>1</v>
      </c>
      <c r="F256" s="79">
        <v>1</v>
      </c>
      <c r="G256" s="78" t="s">
        <v>176</v>
      </c>
      <c r="H256" s="10">
        <v>223</v>
      </c>
      <c r="I256" s="83">
        <v>0</v>
      </c>
      <c r="J256" s="83">
        <v>0</v>
      </c>
      <c r="K256" s="83">
        <v>0</v>
      </c>
      <c r="L256" s="83">
        <v>0</v>
      </c>
      <c r="M256"/>
    </row>
    <row r="257" spans="1:13" ht="27.75" hidden="1" customHeight="1">
      <c r="A257" s="76">
        <v>3</v>
      </c>
      <c r="B257" s="77">
        <v>2</v>
      </c>
      <c r="C257" s="77">
        <v>1</v>
      </c>
      <c r="D257" s="77">
        <v>3</v>
      </c>
      <c r="E257" s="77">
        <v>1</v>
      </c>
      <c r="F257" s="79">
        <v>2</v>
      </c>
      <c r="G257" s="78" t="s">
        <v>177</v>
      </c>
      <c r="H257" s="10">
        <v>224</v>
      </c>
      <c r="I257" s="128">
        <v>0</v>
      </c>
      <c r="J257" s="125">
        <v>0</v>
      </c>
      <c r="K257" s="128">
        <v>0</v>
      </c>
      <c r="L257" s="128">
        <v>0</v>
      </c>
      <c r="M257"/>
    </row>
    <row r="258" spans="1:13" ht="26.25" hidden="1" customHeight="1">
      <c r="A258" s="76">
        <v>3</v>
      </c>
      <c r="B258" s="77">
        <v>2</v>
      </c>
      <c r="C258" s="77">
        <v>1</v>
      </c>
      <c r="D258" s="77">
        <v>4</v>
      </c>
      <c r="E258" s="77"/>
      <c r="F258" s="79"/>
      <c r="G258" s="78" t="s">
        <v>178</v>
      </c>
      <c r="H258" s="10">
        <v>225</v>
      </c>
      <c r="I258" s="65">
        <f>I259</f>
        <v>0</v>
      </c>
      <c r="J258" s="66">
        <f>J259</f>
        <v>0</v>
      </c>
      <c r="K258" s="65">
        <f>K259</f>
        <v>0</v>
      </c>
      <c r="L258" s="66">
        <f>L259</f>
        <v>0</v>
      </c>
      <c r="M258"/>
    </row>
    <row r="259" spans="1:13" ht="27.75" hidden="1" customHeight="1">
      <c r="A259" s="71">
        <v>3</v>
      </c>
      <c r="B259" s="69">
        <v>2</v>
      </c>
      <c r="C259" s="69">
        <v>1</v>
      </c>
      <c r="D259" s="69">
        <v>4</v>
      </c>
      <c r="E259" s="69">
        <v>1</v>
      </c>
      <c r="F259" s="72"/>
      <c r="G259" s="70" t="s">
        <v>178</v>
      </c>
      <c r="H259" s="10">
        <v>226</v>
      </c>
      <c r="I259" s="86">
        <f>SUM(I260:I261)</f>
        <v>0</v>
      </c>
      <c r="J259" s="108">
        <f>SUM(J260:J261)</f>
        <v>0</v>
      </c>
      <c r="K259" s="87">
        <f>SUM(K260:K261)</f>
        <v>0</v>
      </c>
      <c r="L259" s="87">
        <f>SUM(L260:L261)</f>
        <v>0</v>
      </c>
      <c r="M259"/>
    </row>
    <row r="260" spans="1:13" ht="25.5" hidden="1" customHeight="1">
      <c r="A260" s="76">
        <v>3</v>
      </c>
      <c r="B260" s="77">
        <v>2</v>
      </c>
      <c r="C260" s="77">
        <v>1</v>
      </c>
      <c r="D260" s="77">
        <v>4</v>
      </c>
      <c r="E260" s="77">
        <v>1</v>
      </c>
      <c r="F260" s="79">
        <v>1</v>
      </c>
      <c r="G260" s="78" t="s">
        <v>179</v>
      </c>
      <c r="H260" s="10">
        <v>227</v>
      </c>
      <c r="I260" s="83">
        <v>0</v>
      </c>
      <c r="J260" s="83">
        <v>0</v>
      </c>
      <c r="K260" s="83">
        <v>0</v>
      </c>
      <c r="L260" s="83">
        <v>0</v>
      </c>
      <c r="M260"/>
    </row>
    <row r="261" spans="1:13" ht="27.75" hidden="1" customHeight="1">
      <c r="A261" s="76">
        <v>3</v>
      </c>
      <c r="B261" s="77">
        <v>2</v>
      </c>
      <c r="C261" s="77">
        <v>1</v>
      </c>
      <c r="D261" s="77">
        <v>4</v>
      </c>
      <c r="E261" s="77">
        <v>1</v>
      </c>
      <c r="F261" s="79">
        <v>2</v>
      </c>
      <c r="G261" s="78" t="s">
        <v>180</v>
      </c>
      <c r="H261" s="10">
        <v>228</v>
      </c>
      <c r="I261" s="83">
        <v>0</v>
      </c>
      <c r="J261" s="83">
        <v>0</v>
      </c>
      <c r="K261" s="83">
        <v>0</v>
      </c>
      <c r="L261" s="83">
        <v>0</v>
      </c>
      <c r="M261"/>
    </row>
    <row r="262" spans="1:13" hidden="1">
      <c r="A262" s="76">
        <v>3</v>
      </c>
      <c r="B262" s="77">
        <v>2</v>
      </c>
      <c r="C262" s="77">
        <v>1</v>
      </c>
      <c r="D262" s="77">
        <v>5</v>
      </c>
      <c r="E262" s="77"/>
      <c r="F262" s="79"/>
      <c r="G262" s="78" t="s">
        <v>181</v>
      </c>
      <c r="H262" s="10">
        <v>229</v>
      </c>
      <c r="I262" s="65">
        <f t="shared" ref="I262:L263" si="24">I263</f>
        <v>0</v>
      </c>
      <c r="J262" s="106">
        <f t="shared" si="24"/>
        <v>0</v>
      </c>
      <c r="K262" s="66">
        <f t="shared" si="24"/>
        <v>0</v>
      </c>
      <c r="L262" s="66">
        <f t="shared" si="24"/>
        <v>0</v>
      </c>
    </row>
    <row r="263" spans="1:13" ht="29.25" hidden="1" customHeight="1">
      <c r="A263" s="76">
        <v>3</v>
      </c>
      <c r="B263" s="77">
        <v>2</v>
      </c>
      <c r="C263" s="77">
        <v>1</v>
      </c>
      <c r="D263" s="77">
        <v>5</v>
      </c>
      <c r="E263" s="77">
        <v>1</v>
      </c>
      <c r="F263" s="79"/>
      <c r="G263" s="78" t="s">
        <v>181</v>
      </c>
      <c r="H263" s="10">
        <v>230</v>
      </c>
      <c r="I263" s="66">
        <f t="shared" si="24"/>
        <v>0</v>
      </c>
      <c r="J263" s="106">
        <f t="shared" si="24"/>
        <v>0</v>
      </c>
      <c r="K263" s="66">
        <f t="shared" si="24"/>
        <v>0</v>
      </c>
      <c r="L263" s="66">
        <f t="shared" si="24"/>
        <v>0</v>
      </c>
      <c r="M263"/>
    </row>
    <row r="264" spans="1:13" hidden="1">
      <c r="A264" s="97">
        <v>3</v>
      </c>
      <c r="B264" s="98">
        <v>2</v>
      </c>
      <c r="C264" s="98">
        <v>1</v>
      </c>
      <c r="D264" s="98">
        <v>5</v>
      </c>
      <c r="E264" s="98">
        <v>1</v>
      </c>
      <c r="F264" s="99">
        <v>1</v>
      </c>
      <c r="G264" s="78" t="s">
        <v>181</v>
      </c>
      <c r="H264" s="10">
        <v>231</v>
      </c>
      <c r="I264" s="128">
        <v>0</v>
      </c>
      <c r="J264" s="128">
        <v>0</v>
      </c>
      <c r="K264" s="128">
        <v>0</v>
      </c>
      <c r="L264" s="128">
        <v>0</v>
      </c>
    </row>
    <row r="265" spans="1:13" hidden="1">
      <c r="A265" s="76">
        <v>3</v>
      </c>
      <c r="B265" s="77">
        <v>2</v>
      </c>
      <c r="C265" s="77">
        <v>1</v>
      </c>
      <c r="D265" s="77">
        <v>6</v>
      </c>
      <c r="E265" s="77"/>
      <c r="F265" s="79"/>
      <c r="G265" s="78" t="s">
        <v>182</v>
      </c>
      <c r="H265" s="10">
        <v>232</v>
      </c>
      <c r="I265" s="65">
        <f t="shared" ref="I265:L266" si="25">I266</f>
        <v>0</v>
      </c>
      <c r="J265" s="106">
        <f t="shared" si="25"/>
        <v>0</v>
      </c>
      <c r="K265" s="66">
        <f t="shared" si="25"/>
        <v>0</v>
      </c>
      <c r="L265" s="66">
        <f t="shared" si="25"/>
        <v>0</v>
      </c>
    </row>
    <row r="266" spans="1:13" hidden="1">
      <c r="A266" s="76">
        <v>3</v>
      </c>
      <c r="B266" s="76">
        <v>2</v>
      </c>
      <c r="C266" s="77">
        <v>1</v>
      </c>
      <c r="D266" s="77">
        <v>6</v>
      </c>
      <c r="E266" s="77">
        <v>1</v>
      </c>
      <c r="F266" s="79"/>
      <c r="G266" s="78" t="s">
        <v>182</v>
      </c>
      <c r="H266" s="10">
        <v>233</v>
      </c>
      <c r="I266" s="65">
        <f t="shared" si="25"/>
        <v>0</v>
      </c>
      <c r="J266" s="106">
        <f t="shared" si="25"/>
        <v>0</v>
      </c>
      <c r="K266" s="66">
        <f t="shared" si="25"/>
        <v>0</v>
      </c>
      <c r="L266" s="66">
        <f t="shared" si="25"/>
        <v>0</v>
      </c>
    </row>
    <row r="267" spans="1:13" ht="24" hidden="1" customHeight="1">
      <c r="A267" s="71">
        <v>3</v>
      </c>
      <c r="B267" s="71">
        <v>2</v>
      </c>
      <c r="C267" s="77">
        <v>1</v>
      </c>
      <c r="D267" s="77">
        <v>6</v>
      </c>
      <c r="E267" s="77">
        <v>1</v>
      </c>
      <c r="F267" s="79">
        <v>1</v>
      </c>
      <c r="G267" s="78" t="s">
        <v>182</v>
      </c>
      <c r="H267" s="10">
        <v>234</v>
      </c>
      <c r="I267" s="128">
        <v>0</v>
      </c>
      <c r="J267" s="128">
        <v>0</v>
      </c>
      <c r="K267" s="128">
        <v>0</v>
      </c>
      <c r="L267" s="128">
        <v>0</v>
      </c>
      <c r="M267"/>
    </row>
    <row r="268" spans="1:13" ht="27.75" hidden="1" customHeight="1">
      <c r="A268" s="76">
        <v>3</v>
      </c>
      <c r="B268" s="76">
        <v>2</v>
      </c>
      <c r="C268" s="77">
        <v>1</v>
      </c>
      <c r="D268" s="77">
        <v>7</v>
      </c>
      <c r="E268" s="77"/>
      <c r="F268" s="79"/>
      <c r="G268" s="78" t="s">
        <v>183</v>
      </c>
      <c r="H268" s="10">
        <v>235</v>
      </c>
      <c r="I268" s="65">
        <f>I269</f>
        <v>0</v>
      </c>
      <c r="J268" s="106">
        <f>J269</f>
        <v>0</v>
      </c>
      <c r="K268" s="66">
        <f>K269</f>
        <v>0</v>
      </c>
      <c r="L268" s="66">
        <f>L269</f>
        <v>0</v>
      </c>
      <c r="M268"/>
    </row>
    <row r="269" spans="1:13" hidden="1">
      <c r="A269" s="76">
        <v>3</v>
      </c>
      <c r="B269" s="77">
        <v>2</v>
      </c>
      <c r="C269" s="77">
        <v>1</v>
      </c>
      <c r="D269" s="77">
        <v>7</v>
      </c>
      <c r="E269" s="77">
        <v>1</v>
      </c>
      <c r="F269" s="79"/>
      <c r="G269" s="78" t="s">
        <v>183</v>
      </c>
      <c r="H269" s="10">
        <v>236</v>
      </c>
      <c r="I269" s="65">
        <f>I270+I271</f>
        <v>0</v>
      </c>
      <c r="J269" s="65">
        <f>J270+J271</f>
        <v>0</v>
      </c>
      <c r="K269" s="65">
        <f>K270+K271</f>
        <v>0</v>
      </c>
      <c r="L269" s="65">
        <f>L270+L271</f>
        <v>0</v>
      </c>
    </row>
    <row r="270" spans="1:13" ht="27" hidden="1" customHeight="1">
      <c r="A270" s="76">
        <v>3</v>
      </c>
      <c r="B270" s="77">
        <v>2</v>
      </c>
      <c r="C270" s="77">
        <v>1</v>
      </c>
      <c r="D270" s="77">
        <v>7</v>
      </c>
      <c r="E270" s="77">
        <v>1</v>
      </c>
      <c r="F270" s="79">
        <v>1</v>
      </c>
      <c r="G270" s="78" t="s">
        <v>184</v>
      </c>
      <c r="H270" s="10">
        <v>237</v>
      </c>
      <c r="I270" s="82">
        <v>0</v>
      </c>
      <c r="J270" s="83">
        <v>0</v>
      </c>
      <c r="K270" s="83">
        <v>0</v>
      </c>
      <c r="L270" s="83">
        <v>0</v>
      </c>
      <c r="M270"/>
    </row>
    <row r="271" spans="1:13" ht="24.75" hidden="1" customHeight="1">
      <c r="A271" s="76">
        <v>3</v>
      </c>
      <c r="B271" s="77">
        <v>2</v>
      </c>
      <c r="C271" s="77">
        <v>1</v>
      </c>
      <c r="D271" s="77">
        <v>7</v>
      </c>
      <c r="E271" s="77">
        <v>1</v>
      </c>
      <c r="F271" s="79">
        <v>2</v>
      </c>
      <c r="G271" s="78" t="s">
        <v>185</v>
      </c>
      <c r="H271" s="10">
        <v>238</v>
      </c>
      <c r="I271" s="83">
        <v>0</v>
      </c>
      <c r="J271" s="83">
        <v>0</v>
      </c>
      <c r="K271" s="83">
        <v>0</v>
      </c>
      <c r="L271" s="83">
        <v>0</v>
      </c>
      <c r="M271"/>
    </row>
    <row r="272" spans="1:13" ht="38.25" hidden="1" customHeight="1">
      <c r="A272" s="76">
        <v>3</v>
      </c>
      <c r="B272" s="77">
        <v>2</v>
      </c>
      <c r="C272" s="77">
        <v>2</v>
      </c>
      <c r="D272" s="137"/>
      <c r="E272" s="137"/>
      <c r="F272" s="138"/>
      <c r="G272" s="78" t="s">
        <v>186</v>
      </c>
      <c r="H272" s="10">
        <v>239</v>
      </c>
      <c r="I272" s="65">
        <f>SUM(I273+I282+I286+I290+I294+I297+I300)</f>
        <v>0</v>
      </c>
      <c r="J272" s="106">
        <f>SUM(J273+J282+J286+J290+J294+J297+J300)</f>
        <v>0</v>
      </c>
      <c r="K272" s="66">
        <f>SUM(K273+K282+K286+K290+K294+K297+K300)</f>
        <v>0</v>
      </c>
      <c r="L272" s="66">
        <f>SUM(L273+L282+L286+L290+L294+L297+L300)</f>
        <v>0</v>
      </c>
      <c r="M272"/>
    </row>
    <row r="273" spans="1:13" hidden="1">
      <c r="A273" s="76">
        <v>3</v>
      </c>
      <c r="B273" s="77">
        <v>2</v>
      </c>
      <c r="C273" s="77">
        <v>2</v>
      </c>
      <c r="D273" s="77">
        <v>1</v>
      </c>
      <c r="E273" s="77"/>
      <c r="F273" s="79"/>
      <c r="G273" s="78" t="s">
        <v>187</v>
      </c>
      <c r="H273" s="10">
        <v>240</v>
      </c>
      <c r="I273" s="65">
        <f>I274</f>
        <v>0</v>
      </c>
      <c r="J273" s="65">
        <f>J274</f>
        <v>0</v>
      </c>
      <c r="K273" s="65">
        <f>K274</f>
        <v>0</v>
      </c>
      <c r="L273" s="65">
        <f>L274</f>
        <v>0</v>
      </c>
    </row>
    <row r="274" spans="1:13" hidden="1">
      <c r="A274" s="80">
        <v>3</v>
      </c>
      <c r="B274" s="76">
        <v>2</v>
      </c>
      <c r="C274" s="77">
        <v>2</v>
      </c>
      <c r="D274" s="77">
        <v>1</v>
      </c>
      <c r="E274" s="77">
        <v>1</v>
      </c>
      <c r="F274" s="79"/>
      <c r="G274" s="78" t="s">
        <v>165</v>
      </c>
      <c r="H274" s="10">
        <v>241</v>
      </c>
      <c r="I274" s="65">
        <f>SUM(I275)</f>
        <v>0</v>
      </c>
      <c r="J274" s="65">
        <f>SUM(J275)</f>
        <v>0</v>
      </c>
      <c r="K274" s="65">
        <f>SUM(K275)</f>
        <v>0</v>
      </c>
      <c r="L274" s="65">
        <f>SUM(L275)</f>
        <v>0</v>
      </c>
    </row>
    <row r="275" spans="1:13" hidden="1">
      <c r="A275" s="80">
        <v>3</v>
      </c>
      <c r="B275" s="76">
        <v>2</v>
      </c>
      <c r="C275" s="77">
        <v>2</v>
      </c>
      <c r="D275" s="77">
        <v>1</v>
      </c>
      <c r="E275" s="77">
        <v>1</v>
      </c>
      <c r="F275" s="79">
        <v>1</v>
      </c>
      <c r="G275" s="78" t="s">
        <v>165</v>
      </c>
      <c r="H275" s="10">
        <v>242</v>
      </c>
      <c r="I275" s="83">
        <v>0</v>
      </c>
      <c r="J275" s="83">
        <v>0</v>
      </c>
      <c r="K275" s="83">
        <v>0</v>
      </c>
      <c r="L275" s="83">
        <v>0</v>
      </c>
    </row>
    <row r="276" spans="1:13" ht="24" hidden="1" customHeight="1">
      <c r="A276" s="80">
        <v>3</v>
      </c>
      <c r="B276" s="76">
        <v>2</v>
      </c>
      <c r="C276" s="77">
        <v>2</v>
      </c>
      <c r="D276" s="77">
        <v>1</v>
      </c>
      <c r="E276" s="77">
        <v>2</v>
      </c>
      <c r="F276" s="79"/>
      <c r="G276" s="78" t="s">
        <v>188</v>
      </c>
      <c r="H276" s="10">
        <v>243</v>
      </c>
      <c r="I276" s="65">
        <f>SUM(I277:I278)</f>
        <v>0</v>
      </c>
      <c r="J276" s="65">
        <f>SUM(J277:J278)</f>
        <v>0</v>
      </c>
      <c r="K276" s="65">
        <f>SUM(K277:K278)</f>
        <v>0</v>
      </c>
      <c r="L276" s="65">
        <f>SUM(L277:L278)</f>
        <v>0</v>
      </c>
      <c r="M276"/>
    </row>
    <row r="277" spans="1:13" ht="24" hidden="1" customHeight="1">
      <c r="A277" s="80">
        <v>3</v>
      </c>
      <c r="B277" s="76">
        <v>2</v>
      </c>
      <c r="C277" s="77">
        <v>2</v>
      </c>
      <c r="D277" s="77">
        <v>1</v>
      </c>
      <c r="E277" s="77">
        <v>2</v>
      </c>
      <c r="F277" s="79">
        <v>1</v>
      </c>
      <c r="G277" s="78" t="s">
        <v>167</v>
      </c>
      <c r="H277" s="10">
        <v>244</v>
      </c>
      <c r="I277" s="83">
        <v>0</v>
      </c>
      <c r="J277" s="82">
        <v>0</v>
      </c>
      <c r="K277" s="83">
        <v>0</v>
      </c>
      <c r="L277" s="83">
        <v>0</v>
      </c>
      <c r="M277"/>
    </row>
    <row r="278" spans="1:13" ht="32.25" hidden="1" customHeight="1">
      <c r="A278" s="80">
        <v>3</v>
      </c>
      <c r="B278" s="76">
        <v>2</v>
      </c>
      <c r="C278" s="77">
        <v>2</v>
      </c>
      <c r="D278" s="77">
        <v>1</v>
      </c>
      <c r="E278" s="77">
        <v>2</v>
      </c>
      <c r="F278" s="79">
        <v>2</v>
      </c>
      <c r="G278" s="78" t="s">
        <v>168</v>
      </c>
      <c r="H278" s="10">
        <v>245</v>
      </c>
      <c r="I278" s="83">
        <v>0</v>
      </c>
      <c r="J278" s="82">
        <v>0</v>
      </c>
      <c r="K278" s="83">
        <v>0</v>
      </c>
      <c r="L278" s="83">
        <v>0</v>
      </c>
      <c r="M278"/>
    </row>
    <row r="279" spans="1:13" ht="27" hidden="1" customHeight="1">
      <c r="A279" s="80">
        <v>3</v>
      </c>
      <c r="B279" s="76">
        <v>2</v>
      </c>
      <c r="C279" s="77">
        <v>2</v>
      </c>
      <c r="D279" s="77">
        <v>1</v>
      </c>
      <c r="E279" s="77">
        <v>3</v>
      </c>
      <c r="F279" s="79"/>
      <c r="G279" s="78" t="s">
        <v>169</v>
      </c>
      <c r="H279" s="10">
        <v>246</v>
      </c>
      <c r="I279" s="65">
        <f>SUM(I280:I281)</f>
        <v>0</v>
      </c>
      <c r="J279" s="65">
        <f>SUM(J280:J281)</f>
        <v>0</v>
      </c>
      <c r="K279" s="65">
        <f>SUM(K280:K281)</f>
        <v>0</v>
      </c>
      <c r="L279" s="65">
        <f>SUM(L280:L281)</f>
        <v>0</v>
      </c>
      <c r="M279"/>
    </row>
    <row r="280" spans="1:13" ht="27.75" hidden="1" customHeight="1">
      <c r="A280" s="80">
        <v>3</v>
      </c>
      <c r="B280" s="76">
        <v>2</v>
      </c>
      <c r="C280" s="77">
        <v>2</v>
      </c>
      <c r="D280" s="77">
        <v>1</v>
      </c>
      <c r="E280" s="77">
        <v>3</v>
      </c>
      <c r="F280" s="79">
        <v>1</v>
      </c>
      <c r="G280" s="78" t="s">
        <v>170</v>
      </c>
      <c r="H280" s="10">
        <v>247</v>
      </c>
      <c r="I280" s="83">
        <v>0</v>
      </c>
      <c r="J280" s="82">
        <v>0</v>
      </c>
      <c r="K280" s="83">
        <v>0</v>
      </c>
      <c r="L280" s="83">
        <v>0</v>
      </c>
      <c r="M280"/>
    </row>
    <row r="281" spans="1:13" ht="27" hidden="1" customHeight="1">
      <c r="A281" s="80">
        <v>3</v>
      </c>
      <c r="B281" s="76">
        <v>2</v>
      </c>
      <c r="C281" s="77">
        <v>2</v>
      </c>
      <c r="D281" s="77">
        <v>1</v>
      </c>
      <c r="E281" s="77">
        <v>3</v>
      </c>
      <c r="F281" s="79">
        <v>2</v>
      </c>
      <c r="G281" s="78" t="s">
        <v>189</v>
      </c>
      <c r="H281" s="10">
        <v>248</v>
      </c>
      <c r="I281" s="83">
        <v>0</v>
      </c>
      <c r="J281" s="82">
        <v>0</v>
      </c>
      <c r="K281" s="83">
        <v>0</v>
      </c>
      <c r="L281" s="83">
        <v>0</v>
      </c>
      <c r="M281"/>
    </row>
    <row r="282" spans="1:13" ht="25.5" hidden="1" customHeight="1">
      <c r="A282" s="80">
        <v>3</v>
      </c>
      <c r="B282" s="76">
        <v>2</v>
      </c>
      <c r="C282" s="77">
        <v>2</v>
      </c>
      <c r="D282" s="77">
        <v>2</v>
      </c>
      <c r="E282" s="77"/>
      <c r="F282" s="79"/>
      <c r="G282" s="78" t="s">
        <v>190</v>
      </c>
      <c r="H282" s="10">
        <v>249</v>
      </c>
      <c r="I282" s="65">
        <f>I283</f>
        <v>0</v>
      </c>
      <c r="J282" s="66">
        <f>J283</f>
        <v>0</v>
      </c>
      <c r="K282" s="65">
        <f>K283</f>
        <v>0</v>
      </c>
      <c r="L282" s="66">
        <f>L283</f>
        <v>0</v>
      </c>
      <c r="M282"/>
    </row>
    <row r="283" spans="1:13" ht="32.25" hidden="1" customHeight="1">
      <c r="A283" s="76">
        <v>3</v>
      </c>
      <c r="B283" s="77">
        <v>2</v>
      </c>
      <c r="C283" s="69">
        <v>2</v>
      </c>
      <c r="D283" s="69">
        <v>2</v>
      </c>
      <c r="E283" s="69">
        <v>1</v>
      </c>
      <c r="F283" s="72"/>
      <c r="G283" s="78" t="s">
        <v>190</v>
      </c>
      <c r="H283" s="10">
        <v>250</v>
      </c>
      <c r="I283" s="86">
        <f>SUM(I284:I285)</f>
        <v>0</v>
      </c>
      <c r="J283" s="108">
        <f>SUM(J284:J285)</f>
        <v>0</v>
      </c>
      <c r="K283" s="87">
        <f>SUM(K284:K285)</f>
        <v>0</v>
      </c>
      <c r="L283" s="87">
        <f>SUM(L284:L285)</f>
        <v>0</v>
      </c>
      <c r="M283"/>
    </row>
    <row r="284" spans="1:13" ht="25.5" hidden="1" customHeight="1">
      <c r="A284" s="76">
        <v>3</v>
      </c>
      <c r="B284" s="77">
        <v>2</v>
      </c>
      <c r="C284" s="77">
        <v>2</v>
      </c>
      <c r="D284" s="77">
        <v>2</v>
      </c>
      <c r="E284" s="77">
        <v>1</v>
      </c>
      <c r="F284" s="79">
        <v>1</v>
      </c>
      <c r="G284" s="78" t="s">
        <v>191</v>
      </c>
      <c r="H284" s="10">
        <v>251</v>
      </c>
      <c r="I284" s="83">
        <v>0</v>
      </c>
      <c r="J284" s="83">
        <v>0</v>
      </c>
      <c r="K284" s="83">
        <v>0</v>
      </c>
      <c r="L284" s="83">
        <v>0</v>
      </c>
      <c r="M284"/>
    </row>
    <row r="285" spans="1:13" ht="25.5" hidden="1" customHeight="1">
      <c r="A285" s="76">
        <v>3</v>
      </c>
      <c r="B285" s="77">
        <v>2</v>
      </c>
      <c r="C285" s="77">
        <v>2</v>
      </c>
      <c r="D285" s="77">
        <v>2</v>
      </c>
      <c r="E285" s="77">
        <v>1</v>
      </c>
      <c r="F285" s="79">
        <v>2</v>
      </c>
      <c r="G285" s="80" t="s">
        <v>192</v>
      </c>
      <c r="H285" s="10">
        <v>252</v>
      </c>
      <c r="I285" s="83">
        <v>0</v>
      </c>
      <c r="J285" s="83">
        <v>0</v>
      </c>
      <c r="K285" s="83">
        <v>0</v>
      </c>
      <c r="L285" s="83">
        <v>0</v>
      </c>
      <c r="M285"/>
    </row>
    <row r="286" spans="1:13" ht="25.5" hidden="1" customHeight="1">
      <c r="A286" s="76">
        <v>3</v>
      </c>
      <c r="B286" s="77">
        <v>2</v>
      </c>
      <c r="C286" s="77">
        <v>2</v>
      </c>
      <c r="D286" s="77">
        <v>3</v>
      </c>
      <c r="E286" s="77"/>
      <c r="F286" s="79"/>
      <c r="G286" s="78" t="s">
        <v>193</v>
      </c>
      <c r="H286" s="10">
        <v>253</v>
      </c>
      <c r="I286" s="65">
        <f>I287</f>
        <v>0</v>
      </c>
      <c r="J286" s="106">
        <f>J287</f>
        <v>0</v>
      </c>
      <c r="K286" s="66">
        <f>K287</f>
        <v>0</v>
      </c>
      <c r="L286" s="66">
        <f>L287</f>
        <v>0</v>
      </c>
      <c r="M286"/>
    </row>
    <row r="287" spans="1:13" ht="30" hidden="1" customHeight="1">
      <c r="A287" s="71">
        <v>3</v>
      </c>
      <c r="B287" s="77">
        <v>2</v>
      </c>
      <c r="C287" s="77">
        <v>2</v>
      </c>
      <c r="D287" s="77">
        <v>3</v>
      </c>
      <c r="E287" s="77">
        <v>1</v>
      </c>
      <c r="F287" s="79"/>
      <c r="G287" s="78" t="s">
        <v>193</v>
      </c>
      <c r="H287" s="10">
        <v>254</v>
      </c>
      <c r="I287" s="65">
        <f>I288+I289</f>
        <v>0</v>
      </c>
      <c r="J287" s="65">
        <f>J288+J289</f>
        <v>0</v>
      </c>
      <c r="K287" s="65">
        <f>K288+K289</f>
        <v>0</v>
      </c>
      <c r="L287" s="65">
        <f>L288+L289</f>
        <v>0</v>
      </c>
      <c r="M287"/>
    </row>
    <row r="288" spans="1:13" ht="31.5" hidden="1" customHeight="1">
      <c r="A288" s="71">
        <v>3</v>
      </c>
      <c r="B288" s="77">
        <v>2</v>
      </c>
      <c r="C288" s="77">
        <v>2</v>
      </c>
      <c r="D288" s="77">
        <v>3</v>
      </c>
      <c r="E288" s="77">
        <v>1</v>
      </c>
      <c r="F288" s="79">
        <v>1</v>
      </c>
      <c r="G288" s="78" t="s">
        <v>194</v>
      </c>
      <c r="H288" s="10">
        <v>255</v>
      </c>
      <c r="I288" s="83">
        <v>0</v>
      </c>
      <c r="J288" s="83">
        <v>0</v>
      </c>
      <c r="K288" s="83">
        <v>0</v>
      </c>
      <c r="L288" s="83">
        <v>0</v>
      </c>
      <c r="M288"/>
    </row>
    <row r="289" spans="1:13" ht="25.5" hidden="1" customHeight="1">
      <c r="A289" s="71">
        <v>3</v>
      </c>
      <c r="B289" s="77">
        <v>2</v>
      </c>
      <c r="C289" s="77">
        <v>2</v>
      </c>
      <c r="D289" s="77">
        <v>3</v>
      </c>
      <c r="E289" s="77">
        <v>1</v>
      </c>
      <c r="F289" s="79">
        <v>2</v>
      </c>
      <c r="G289" s="78" t="s">
        <v>195</v>
      </c>
      <c r="H289" s="10">
        <v>256</v>
      </c>
      <c r="I289" s="83">
        <v>0</v>
      </c>
      <c r="J289" s="83">
        <v>0</v>
      </c>
      <c r="K289" s="83">
        <v>0</v>
      </c>
      <c r="L289" s="83">
        <v>0</v>
      </c>
      <c r="M289"/>
    </row>
    <row r="290" spans="1:13" ht="27" hidden="1" customHeight="1">
      <c r="A290" s="76">
        <v>3</v>
      </c>
      <c r="B290" s="77">
        <v>2</v>
      </c>
      <c r="C290" s="77">
        <v>2</v>
      </c>
      <c r="D290" s="77">
        <v>4</v>
      </c>
      <c r="E290" s="77"/>
      <c r="F290" s="79"/>
      <c r="G290" s="78" t="s">
        <v>196</v>
      </c>
      <c r="H290" s="10">
        <v>257</v>
      </c>
      <c r="I290" s="65">
        <f>I291</f>
        <v>0</v>
      </c>
      <c r="J290" s="106">
        <f>J291</f>
        <v>0</v>
      </c>
      <c r="K290" s="66">
        <f>K291</f>
        <v>0</v>
      </c>
      <c r="L290" s="66">
        <f>L291</f>
        <v>0</v>
      </c>
      <c r="M290"/>
    </row>
    <row r="291" spans="1:13" hidden="1">
      <c r="A291" s="76">
        <v>3</v>
      </c>
      <c r="B291" s="77">
        <v>2</v>
      </c>
      <c r="C291" s="77">
        <v>2</v>
      </c>
      <c r="D291" s="77">
        <v>4</v>
      </c>
      <c r="E291" s="77">
        <v>1</v>
      </c>
      <c r="F291" s="79"/>
      <c r="G291" s="78" t="s">
        <v>196</v>
      </c>
      <c r="H291" s="10">
        <v>258</v>
      </c>
      <c r="I291" s="65">
        <f>SUM(I292:I293)</f>
        <v>0</v>
      </c>
      <c r="J291" s="106">
        <f>SUM(J292:J293)</f>
        <v>0</v>
      </c>
      <c r="K291" s="66">
        <f>SUM(K292:K293)</f>
        <v>0</v>
      </c>
      <c r="L291" s="66">
        <f>SUM(L292:L293)</f>
        <v>0</v>
      </c>
    </row>
    <row r="292" spans="1:13" ht="30.75" hidden="1" customHeight="1">
      <c r="A292" s="76">
        <v>3</v>
      </c>
      <c r="B292" s="77">
        <v>2</v>
      </c>
      <c r="C292" s="77">
        <v>2</v>
      </c>
      <c r="D292" s="77">
        <v>4</v>
      </c>
      <c r="E292" s="77">
        <v>1</v>
      </c>
      <c r="F292" s="79">
        <v>1</v>
      </c>
      <c r="G292" s="78" t="s">
        <v>197</v>
      </c>
      <c r="H292" s="10">
        <v>259</v>
      </c>
      <c r="I292" s="83">
        <v>0</v>
      </c>
      <c r="J292" s="83">
        <v>0</v>
      </c>
      <c r="K292" s="83">
        <v>0</v>
      </c>
      <c r="L292" s="83">
        <v>0</v>
      </c>
      <c r="M292"/>
    </row>
    <row r="293" spans="1:13" ht="27.75" hidden="1" customHeight="1">
      <c r="A293" s="71">
        <v>3</v>
      </c>
      <c r="B293" s="69">
        <v>2</v>
      </c>
      <c r="C293" s="69">
        <v>2</v>
      </c>
      <c r="D293" s="69">
        <v>4</v>
      </c>
      <c r="E293" s="69">
        <v>1</v>
      </c>
      <c r="F293" s="72">
        <v>2</v>
      </c>
      <c r="G293" s="80" t="s">
        <v>198</v>
      </c>
      <c r="H293" s="10">
        <v>260</v>
      </c>
      <c r="I293" s="83">
        <v>0</v>
      </c>
      <c r="J293" s="83">
        <v>0</v>
      </c>
      <c r="K293" s="83">
        <v>0</v>
      </c>
      <c r="L293" s="83">
        <v>0</v>
      </c>
      <c r="M293"/>
    </row>
    <row r="294" spans="1:13" ht="28.5" hidden="1" customHeight="1">
      <c r="A294" s="76">
        <v>3</v>
      </c>
      <c r="B294" s="77">
        <v>2</v>
      </c>
      <c r="C294" s="77">
        <v>2</v>
      </c>
      <c r="D294" s="77">
        <v>5</v>
      </c>
      <c r="E294" s="77"/>
      <c r="F294" s="79"/>
      <c r="G294" s="78" t="s">
        <v>199</v>
      </c>
      <c r="H294" s="10">
        <v>261</v>
      </c>
      <c r="I294" s="65">
        <f t="shared" ref="I294:L295" si="26">I295</f>
        <v>0</v>
      </c>
      <c r="J294" s="106">
        <f t="shared" si="26"/>
        <v>0</v>
      </c>
      <c r="K294" s="66">
        <f t="shared" si="26"/>
        <v>0</v>
      </c>
      <c r="L294" s="66">
        <f t="shared" si="26"/>
        <v>0</v>
      </c>
      <c r="M294"/>
    </row>
    <row r="295" spans="1:13" ht="26.25" hidden="1" customHeight="1">
      <c r="A295" s="76">
        <v>3</v>
      </c>
      <c r="B295" s="77">
        <v>2</v>
      </c>
      <c r="C295" s="77">
        <v>2</v>
      </c>
      <c r="D295" s="77">
        <v>5</v>
      </c>
      <c r="E295" s="77">
        <v>1</v>
      </c>
      <c r="F295" s="79"/>
      <c r="G295" s="78" t="s">
        <v>199</v>
      </c>
      <c r="H295" s="10">
        <v>262</v>
      </c>
      <c r="I295" s="65">
        <f t="shared" si="26"/>
        <v>0</v>
      </c>
      <c r="J295" s="106">
        <f t="shared" si="26"/>
        <v>0</v>
      </c>
      <c r="K295" s="66">
        <f t="shared" si="26"/>
        <v>0</v>
      </c>
      <c r="L295" s="66">
        <f t="shared" si="26"/>
        <v>0</v>
      </c>
      <c r="M295"/>
    </row>
    <row r="296" spans="1:13" ht="26.25" hidden="1" customHeight="1">
      <c r="A296" s="76">
        <v>3</v>
      </c>
      <c r="B296" s="77">
        <v>2</v>
      </c>
      <c r="C296" s="77">
        <v>2</v>
      </c>
      <c r="D296" s="77">
        <v>5</v>
      </c>
      <c r="E296" s="77">
        <v>1</v>
      </c>
      <c r="F296" s="79">
        <v>1</v>
      </c>
      <c r="G296" s="78" t="s">
        <v>199</v>
      </c>
      <c r="H296" s="10">
        <v>263</v>
      </c>
      <c r="I296" s="83">
        <v>0</v>
      </c>
      <c r="J296" s="83">
        <v>0</v>
      </c>
      <c r="K296" s="83">
        <v>0</v>
      </c>
      <c r="L296" s="83">
        <v>0</v>
      </c>
      <c r="M296"/>
    </row>
    <row r="297" spans="1:13" ht="26.25" hidden="1" customHeight="1">
      <c r="A297" s="76">
        <v>3</v>
      </c>
      <c r="B297" s="77">
        <v>2</v>
      </c>
      <c r="C297" s="77">
        <v>2</v>
      </c>
      <c r="D297" s="77">
        <v>6</v>
      </c>
      <c r="E297" s="77"/>
      <c r="F297" s="79"/>
      <c r="G297" s="78" t="s">
        <v>182</v>
      </c>
      <c r="H297" s="10">
        <v>264</v>
      </c>
      <c r="I297" s="65">
        <f t="shared" ref="I297:L298" si="27">I298</f>
        <v>0</v>
      </c>
      <c r="J297" s="139">
        <f t="shared" si="27"/>
        <v>0</v>
      </c>
      <c r="K297" s="66">
        <f t="shared" si="27"/>
        <v>0</v>
      </c>
      <c r="L297" s="66">
        <f t="shared" si="27"/>
        <v>0</v>
      </c>
      <c r="M297"/>
    </row>
    <row r="298" spans="1:13" ht="30" hidden="1" customHeight="1">
      <c r="A298" s="76">
        <v>3</v>
      </c>
      <c r="B298" s="77">
        <v>2</v>
      </c>
      <c r="C298" s="77">
        <v>2</v>
      </c>
      <c r="D298" s="77">
        <v>6</v>
      </c>
      <c r="E298" s="77">
        <v>1</v>
      </c>
      <c r="F298" s="79"/>
      <c r="G298" s="78" t="s">
        <v>182</v>
      </c>
      <c r="H298" s="10">
        <v>265</v>
      </c>
      <c r="I298" s="65">
        <f t="shared" si="27"/>
        <v>0</v>
      </c>
      <c r="J298" s="139">
        <f t="shared" si="27"/>
        <v>0</v>
      </c>
      <c r="K298" s="66">
        <f t="shared" si="27"/>
        <v>0</v>
      </c>
      <c r="L298" s="66">
        <f t="shared" si="27"/>
        <v>0</v>
      </c>
      <c r="M298"/>
    </row>
    <row r="299" spans="1:13" ht="24.75" hidden="1" customHeight="1">
      <c r="A299" s="76">
        <v>3</v>
      </c>
      <c r="B299" s="98">
        <v>2</v>
      </c>
      <c r="C299" s="98">
        <v>2</v>
      </c>
      <c r="D299" s="77">
        <v>6</v>
      </c>
      <c r="E299" s="98">
        <v>1</v>
      </c>
      <c r="F299" s="99">
        <v>1</v>
      </c>
      <c r="G299" s="100" t="s">
        <v>182</v>
      </c>
      <c r="H299" s="10">
        <v>266</v>
      </c>
      <c r="I299" s="83">
        <v>0</v>
      </c>
      <c r="J299" s="83">
        <v>0</v>
      </c>
      <c r="K299" s="83">
        <v>0</v>
      </c>
      <c r="L299" s="83">
        <v>0</v>
      </c>
      <c r="M299"/>
    </row>
    <row r="300" spans="1:13" ht="29.25" hidden="1" customHeight="1">
      <c r="A300" s="80">
        <v>3</v>
      </c>
      <c r="B300" s="76">
        <v>2</v>
      </c>
      <c r="C300" s="77">
        <v>2</v>
      </c>
      <c r="D300" s="77">
        <v>7</v>
      </c>
      <c r="E300" s="77"/>
      <c r="F300" s="79"/>
      <c r="G300" s="78" t="s">
        <v>183</v>
      </c>
      <c r="H300" s="10">
        <v>267</v>
      </c>
      <c r="I300" s="65">
        <f>I301</f>
        <v>0</v>
      </c>
      <c r="J300" s="139">
        <f>J301</f>
        <v>0</v>
      </c>
      <c r="K300" s="66">
        <f>K301</f>
        <v>0</v>
      </c>
      <c r="L300" s="66">
        <f>L301</f>
        <v>0</v>
      </c>
      <c r="M300"/>
    </row>
    <row r="301" spans="1:13" ht="26.25" hidden="1" customHeight="1">
      <c r="A301" s="80">
        <v>3</v>
      </c>
      <c r="B301" s="76">
        <v>2</v>
      </c>
      <c r="C301" s="77">
        <v>2</v>
      </c>
      <c r="D301" s="77">
        <v>7</v>
      </c>
      <c r="E301" s="77">
        <v>1</v>
      </c>
      <c r="F301" s="79"/>
      <c r="G301" s="78" t="s">
        <v>183</v>
      </c>
      <c r="H301" s="10">
        <v>268</v>
      </c>
      <c r="I301" s="65">
        <f>I302+I303</f>
        <v>0</v>
      </c>
      <c r="J301" s="65">
        <f>J302+J303</f>
        <v>0</v>
      </c>
      <c r="K301" s="65">
        <f>K302+K303</f>
        <v>0</v>
      </c>
      <c r="L301" s="65">
        <f>L302+L303</f>
        <v>0</v>
      </c>
      <c r="M301"/>
    </row>
    <row r="302" spans="1:13" ht="27.75" hidden="1" customHeight="1">
      <c r="A302" s="80">
        <v>3</v>
      </c>
      <c r="B302" s="76">
        <v>2</v>
      </c>
      <c r="C302" s="76">
        <v>2</v>
      </c>
      <c r="D302" s="77">
        <v>7</v>
      </c>
      <c r="E302" s="77">
        <v>1</v>
      </c>
      <c r="F302" s="79">
        <v>1</v>
      </c>
      <c r="G302" s="78" t="s">
        <v>184</v>
      </c>
      <c r="H302" s="10">
        <v>269</v>
      </c>
      <c r="I302" s="83">
        <v>0</v>
      </c>
      <c r="J302" s="83">
        <v>0</v>
      </c>
      <c r="K302" s="83">
        <v>0</v>
      </c>
      <c r="L302" s="83">
        <v>0</v>
      </c>
      <c r="M302"/>
    </row>
    <row r="303" spans="1:13" ht="25.5" hidden="1" customHeight="1">
      <c r="A303" s="80">
        <v>3</v>
      </c>
      <c r="B303" s="76">
        <v>2</v>
      </c>
      <c r="C303" s="76">
        <v>2</v>
      </c>
      <c r="D303" s="77">
        <v>7</v>
      </c>
      <c r="E303" s="77">
        <v>1</v>
      </c>
      <c r="F303" s="79">
        <v>2</v>
      </c>
      <c r="G303" s="78" t="s">
        <v>185</v>
      </c>
      <c r="H303" s="10">
        <v>270</v>
      </c>
      <c r="I303" s="83">
        <v>0</v>
      </c>
      <c r="J303" s="83">
        <v>0</v>
      </c>
      <c r="K303" s="83">
        <v>0</v>
      </c>
      <c r="L303" s="83">
        <v>0</v>
      </c>
      <c r="M303"/>
    </row>
    <row r="304" spans="1:13" ht="30" hidden="1" customHeight="1">
      <c r="A304" s="84">
        <v>3</v>
      </c>
      <c r="B304" s="84">
        <v>3</v>
      </c>
      <c r="C304" s="61"/>
      <c r="D304" s="62"/>
      <c r="E304" s="62"/>
      <c r="F304" s="64"/>
      <c r="G304" s="63" t="s">
        <v>200</v>
      </c>
      <c r="H304" s="10">
        <v>271</v>
      </c>
      <c r="I304" s="65">
        <f>SUM(I305+I337)</f>
        <v>0</v>
      </c>
      <c r="J304" s="139">
        <f>SUM(J305+J337)</f>
        <v>0</v>
      </c>
      <c r="K304" s="66">
        <f>SUM(K305+K337)</f>
        <v>0</v>
      </c>
      <c r="L304" s="66">
        <f>SUM(L305+L337)</f>
        <v>0</v>
      </c>
      <c r="M304"/>
    </row>
    <row r="305" spans="1:13" ht="40.5" hidden="1" customHeight="1">
      <c r="A305" s="80">
        <v>3</v>
      </c>
      <c r="B305" s="80">
        <v>3</v>
      </c>
      <c r="C305" s="76">
        <v>1</v>
      </c>
      <c r="D305" s="77"/>
      <c r="E305" s="77"/>
      <c r="F305" s="79"/>
      <c r="G305" s="78" t="s">
        <v>201</v>
      </c>
      <c r="H305" s="10">
        <v>272</v>
      </c>
      <c r="I305" s="65">
        <f>SUM(I306+I315+I319+I323+I327+I330+I333)</f>
        <v>0</v>
      </c>
      <c r="J305" s="139">
        <f>SUM(J306+J315+J319+J323+J327+J330+J333)</f>
        <v>0</v>
      </c>
      <c r="K305" s="66">
        <f>SUM(K306+K315+K319+K323+K327+K330+K333)</f>
        <v>0</v>
      </c>
      <c r="L305" s="66">
        <f>SUM(L306+L315+L319+L323+L327+L330+L333)</f>
        <v>0</v>
      </c>
      <c r="M305"/>
    </row>
    <row r="306" spans="1:13" ht="29.25" hidden="1" customHeight="1">
      <c r="A306" s="80">
        <v>3</v>
      </c>
      <c r="B306" s="80">
        <v>3</v>
      </c>
      <c r="C306" s="76">
        <v>1</v>
      </c>
      <c r="D306" s="77">
        <v>1</v>
      </c>
      <c r="E306" s="77"/>
      <c r="F306" s="79"/>
      <c r="G306" s="78" t="s">
        <v>187</v>
      </c>
      <c r="H306" s="10">
        <v>273</v>
      </c>
      <c r="I306" s="65">
        <f>SUM(I307+I309+I312)</f>
        <v>0</v>
      </c>
      <c r="J306" s="65">
        <f>SUM(J307+J309+J312)</f>
        <v>0</v>
      </c>
      <c r="K306" s="65">
        <f>SUM(K307+K309+K312)</f>
        <v>0</v>
      </c>
      <c r="L306" s="65">
        <f>SUM(L307+L309+L312)</f>
        <v>0</v>
      </c>
      <c r="M306"/>
    </row>
    <row r="307" spans="1:13" ht="27" hidden="1" customHeight="1">
      <c r="A307" s="80">
        <v>3</v>
      </c>
      <c r="B307" s="80">
        <v>3</v>
      </c>
      <c r="C307" s="76">
        <v>1</v>
      </c>
      <c r="D307" s="77">
        <v>1</v>
      </c>
      <c r="E307" s="77">
        <v>1</v>
      </c>
      <c r="F307" s="79"/>
      <c r="G307" s="78" t="s">
        <v>165</v>
      </c>
      <c r="H307" s="10">
        <v>274</v>
      </c>
      <c r="I307" s="65">
        <f>SUM(I308:I308)</f>
        <v>0</v>
      </c>
      <c r="J307" s="139">
        <f>SUM(J308:J308)</f>
        <v>0</v>
      </c>
      <c r="K307" s="66">
        <f>SUM(K308:K308)</f>
        <v>0</v>
      </c>
      <c r="L307" s="66">
        <f>SUM(L308:L308)</f>
        <v>0</v>
      </c>
      <c r="M307"/>
    </row>
    <row r="308" spans="1:13" ht="28.5" hidden="1" customHeight="1">
      <c r="A308" s="80">
        <v>3</v>
      </c>
      <c r="B308" s="80">
        <v>3</v>
      </c>
      <c r="C308" s="76">
        <v>1</v>
      </c>
      <c r="D308" s="77">
        <v>1</v>
      </c>
      <c r="E308" s="77">
        <v>1</v>
      </c>
      <c r="F308" s="79">
        <v>1</v>
      </c>
      <c r="G308" s="78" t="s">
        <v>165</v>
      </c>
      <c r="H308" s="10">
        <v>275</v>
      </c>
      <c r="I308" s="83">
        <v>0</v>
      </c>
      <c r="J308" s="83">
        <v>0</v>
      </c>
      <c r="K308" s="83">
        <v>0</v>
      </c>
      <c r="L308" s="83">
        <v>0</v>
      </c>
      <c r="M308"/>
    </row>
    <row r="309" spans="1:13" ht="31.5" hidden="1" customHeight="1">
      <c r="A309" s="80">
        <v>3</v>
      </c>
      <c r="B309" s="80">
        <v>3</v>
      </c>
      <c r="C309" s="76">
        <v>1</v>
      </c>
      <c r="D309" s="77">
        <v>1</v>
      </c>
      <c r="E309" s="77">
        <v>2</v>
      </c>
      <c r="F309" s="79"/>
      <c r="G309" s="78" t="s">
        <v>188</v>
      </c>
      <c r="H309" s="10">
        <v>276</v>
      </c>
      <c r="I309" s="65">
        <f>SUM(I310:I311)</f>
        <v>0</v>
      </c>
      <c r="J309" s="65">
        <f>SUM(J310:J311)</f>
        <v>0</v>
      </c>
      <c r="K309" s="65">
        <f>SUM(K310:K311)</f>
        <v>0</v>
      </c>
      <c r="L309" s="65">
        <f>SUM(L310:L311)</f>
        <v>0</v>
      </c>
      <c r="M309"/>
    </row>
    <row r="310" spans="1:13" ht="25.5" hidden="1" customHeight="1">
      <c r="A310" s="80">
        <v>3</v>
      </c>
      <c r="B310" s="80">
        <v>3</v>
      </c>
      <c r="C310" s="76">
        <v>1</v>
      </c>
      <c r="D310" s="77">
        <v>1</v>
      </c>
      <c r="E310" s="77">
        <v>2</v>
      </c>
      <c r="F310" s="79">
        <v>1</v>
      </c>
      <c r="G310" s="78" t="s">
        <v>167</v>
      </c>
      <c r="H310" s="10">
        <v>277</v>
      </c>
      <c r="I310" s="83">
        <v>0</v>
      </c>
      <c r="J310" s="83">
        <v>0</v>
      </c>
      <c r="K310" s="83">
        <v>0</v>
      </c>
      <c r="L310" s="83">
        <v>0</v>
      </c>
      <c r="M310"/>
    </row>
    <row r="311" spans="1:13" ht="29.25" hidden="1" customHeight="1">
      <c r="A311" s="80">
        <v>3</v>
      </c>
      <c r="B311" s="80">
        <v>3</v>
      </c>
      <c r="C311" s="76">
        <v>1</v>
      </c>
      <c r="D311" s="77">
        <v>1</v>
      </c>
      <c r="E311" s="77">
        <v>2</v>
      </c>
      <c r="F311" s="79">
        <v>2</v>
      </c>
      <c r="G311" s="78" t="s">
        <v>168</v>
      </c>
      <c r="H311" s="10">
        <v>278</v>
      </c>
      <c r="I311" s="83">
        <v>0</v>
      </c>
      <c r="J311" s="83">
        <v>0</v>
      </c>
      <c r="K311" s="83">
        <v>0</v>
      </c>
      <c r="L311" s="83">
        <v>0</v>
      </c>
      <c r="M311"/>
    </row>
    <row r="312" spans="1:13" ht="28.5" hidden="1" customHeight="1">
      <c r="A312" s="80">
        <v>3</v>
      </c>
      <c r="B312" s="80">
        <v>3</v>
      </c>
      <c r="C312" s="76">
        <v>1</v>
      </c>
      <c r="D312" s="77">
        <v>1</v>
      </c>
      <c r="E312" s="77">
        <v>3</v>
      </c>
      <c r="F312" s="79"/>
      <c r="G312" s="78" t="s">
        <v>169</v>
      </c>
      <c r="H312" s="10">
        <v>279</v>
      </c>
      <c r="I312" s="65">
        <f>SUM(I313:I314)</f>
        <v>0</v>
      </c>
      <c r="J312" s="65">
        <f>SUM(J313:J314)</f>
        <v>0</v>
      </c>
      <c r="K312" s="65">
        <f>SUM(K313:K314)</f>
        <v>0</v>
      </c>
      <c r="L312" s="65">
        <f>SUM(L313:L314)</f>
        <v>0</v>
      </c>
      <c r="M312"/>
    </row>
    <row r="313" spans="1:13" ht="24.75" hidden="1" customHeight="1">
      <c r="A313" s="80">
        <v>3</v>
      </c>
      <c r="B313" s="80">
        <v>3</v>
      </c>
      <c r="C313" s="76">
        <v>1</v>
      </c>
      <c r="D313" s="77">
        <v>1</v>
      </c>
      <c r="E313" s="77">
        <v>3</v>
      </c>
      <c r="F313" s="79">
        <v>1</v>
      </c>
      <c r="G313" s="78" t="s">
        <v>170</v>
      </c>
      <c r="H313" s="10">
        <v>280</v>
      </c>
      <c r="I313" s="83">
        <v>0</v>
      </c>
      <c r="J313" s="83">
        <v>0</v>
      </c>
      <c r="K313" s="83">
        <v>0</v>
      </c>
      <c r="L313" s="83">
        <v>0</v>
      </c>
      <c r="M313"/>
    </row>
    <row r="314" spans="1:13" ht="22.5" hidden="1" customHeight="1">
      <c r="A314" s="80">
        <v>3</v>
      </c>
      <c r="B314" s="80">
        <v>3</v>
      </c>
      <c r="C314" s="76">
        <v>1</v>
      </c>
      <c r="D314" s="77">
        <v>1</v>
      </c>
      <c r="E314" s="77">
        <v>3</v>
      </c>
      <c r="F314" s="79">
        <v>2</v>
      </c>
      <c r="G314" s="78" t="s">
        <v>189</v>
      </c>
      <c r="H314" s="10">
        <v>281</v>
      </c>
      <c r="I314" s="83">
        <v>0</v>
      </c>
      <c r="J314" s="83">
        <v>0</v>
      </c>
      <c r="K314" s="83">
        <v>0</v>
      </c>
      <c r="L314" s="83">
        <v>0</v>
      </c>
      <c r="M314"/>
    </row>
    <row r="315" spans="1:13" hidden="1">
      <c r="A315" s="96">
        <v>3</v>
      </c>
      <c r="B315" s="71">
        <v>3</v>
      </c>
      <c r="C315" s="76">
        <v>1</v>
      </c>
      <c r="D315" s="77">
        <v>2</v>
      </c>
      <c r="E315" s="77"/>
      <c r="F315" s="79"/>
      <c r="G315" s="78" t="s">
        <v>202</v>
      </c>
      <c r="H315" s="10">
        <v>282</v>
      </c>
      <c r="I315" s="65">
        <f>I316</f>
        <v>0</v>
      </c>
      <c r="J315" s="139">
        <f>J316</f>
        <v>0</v>
      </c>
      <c r="K315" s="66">
        <f>K316</f>
        <v>0</v>
      </c>
      <c r="L315" s="66">
        <f>L316</f>
        <v>0</v>
      </c>
    </row>
    <row r="316" spans="1:13" ht="26.25" hidden="1" customHeight="1">
      <c r="A316" s="96">
        <v>3</v>
      </c>
      <c r="B316" s="96">
        <v>3</v>
      </c>
      <c r="C316" s="71">
        <v>1</v>
      </c>
      <c r="D316" s="69">
        <v>2</v>
      </c>
      <c r="E316" s="69">
        <v>1</v>
      </c>
      <c r="F316" s="72"/>
      <c r="G316" s="78" t="s">
        <v>202</v>
      </c>
      <c r="H316" s="10">
        <v>283</v>
      </c>
      <c r="I316" s="86">
        <f>SUM(I317:I318)</f>
        <v>0</v>
      </c>
      <c r="J316" s="140">
        <f>SUM(J317:J318)</f>
        <v>0</v>
      </c>
      <c r="K316" s="87">
        <f>SUM(K317:K318)</f>
        <v>0</v>
      </c>
      <c r="L316" s="87">
        <f>SUM(L317:L318)</f>
        <v>0</v>
      </c>
      <c r="M316"/>
    </row>
    <row r="317" spans="1:13" ht="25.5" hidden="1" customHeight="1">
      <c r="A317" s="80">
        <v>3</v>
      </c>
      <c r="B317" s="80">
        <v>3</v>
      </c>
      <c r="C317" s="76">
        <v>1</v>
      </c>
      <c r="D317" s="77">
        <v>2</v>
      </c>
      <c r="E317" s="77">
        <v>1</v>
      </c>
      <c r="F317" s="79">
        <v>1</v>
      </c>
      <c r="G317" s="78" t="s">
        <v>203</v>
      </c>
      <c r="H317" s="10">
        <v>284</v>
      </c>
      <c r="I317" s="83">
        <v>0</v>
      </c>
      <c r="J317" s="83">
        <v>0</v>
      </c>
      <c r="K317" s="83">
        <v>0</v>
      </c>
      <c r="L317" s="83">
        <v>0</v>
      </c>
      <c r="M317"/>
    </row>
    <row r="318" spans="1:13" ht="24" hidden="1" customHeight="1">
      <c r="A318" s="88">
        <v>3</v>
      </c>
      <c r="B318" s="123">
        <v>3</v>
      </c>
      <c r="C318" s="97">
        <v>1</v>
      </c>
      <c r="D318" s="98">
        <v>2</v>
      </c>
      <c r="E318" s="98">
        <v>1</v>
      </c>
      <c r="F318" s="99">
        <v>2</v>
      </c>
      <c r="G318" s="100" t="s">
        <v>204</v>
      </c>
      <c r="H318" s="10">
        <v>285</v>
      </c>
      <c r="I318" s="83">
        <v>0</v>
      </c>
      <c r="J318" s="83">
        <v>0</v>
      </c>
      <c r="K318" s="83">
        <v>0</v>
      </c>
      <c r="L318" s="83">
        <v>0</v>
      </c>
      <c r="M318"/>
    </row>
    <row r="319" spans="1:13" ht="27.75" hidden="1" customHeight="1">
      <c r="A319" s="76">
        <v>3</v>
      </c>
      <c r="B319" s="78">
        <v>3</v>
      </c>
      <c r="C319" s="76">
        <v>1</v>
      </c>
      <c r="D319" s="77">
        <v>3</v>
      </c>
      <c r="E319" s="77"/>
      <c r="F319" s="79"/>
      <c r="G319" s="78" t="s">
        <v>205</v>
      </c>
      <c r="H319" s="10">
        <v>286</v>
      </c>
      <c r="I319" s="65">
        <f>I320</f>
        <v>0</v>
      </c>
      <c r="J319" s="139">
        <f>J320</f>
        <v>0</v>
      </c>
      <c r="K319" s="66">
        <f>K320</f>
        <v>0</v>
      </c>
      <c r="L319" s="66">
        <f>L320</f>
        <v>0</v>
      </c>
      <c r="M319"/>
    </row>
    <row r="320" spans="1:13" ht="24" hidden="1" customHeight="1">
      <c r="A320" s="76">
        <v>3</v>
      </c>
      <c r="B320" s="100">
        <v>3</v>
      </c>
      <c r="C320" s="97">
        <v>1</v>
      </c>
      <c r="D320" s="98">
        <v>3</v>
      </c>
      <c r="E320" s="98">
        <v>1</v>
      </c>
      <c r="F320" s="99"/>
      <c r="G320" s="78" t="s">
        <v>205</v>
      </c>
      <c r="H320" s="10">
        <v>287</v>
      </c>
      <c r="I320" s="66">
        <f>I321+I322</f>
        <v>0</v>
      </c>
      <c r="J320" s="66">
        <f>J321+J322</f>
        <v>0</v>
      </c>
      <c r="K320" s="66">
        <f>K321+K322</f>
        <v>0</v>
      </c>
      <c r="L320" s="66">
        <f>L321+L322</f>
        <v>0</v>
      </c>
      <c r="M320"/>
    </row>
    <row r="321" spans="1:13" ht="27" hidden="1" customHeight="1">
      <c r="A321" s="76">
        <v>3</v>
      </c>
      <c r="B321" s="78">
        <v>3</v>
      </c>
      <c r="C321" s="76">
        <v>1</v>
      </c>
      <c r="D321" s="77">
        <v>3</v>
      </c>
      <c r="E321" s="77">
        <v>1</v>
      </c>
      <c r="F321" s="79">
        <v>1</v>
      </c>
      <c r="G321" s="78" t="s">
        <v>206</v>
      </c>
      <c r="H321" s="10">
        <v>288</v>
      </c>
      <c r="I321" s="128">
        <v>0</v>
      </c>
      <c r="J321" s="128">
        <v>0</v>
      </c>
      <c r="K321" s="128">
        <v>0</v>
      </c>
      <c r="L321" s="127">
        <v>0</v>
      </c>
      <c r="M321"/>
    </row>
    <row r="322" spans="1:13" ht="26.25" hidden="1" customHeight="1">
      <c r="A322" s="76">
        <v>3</v>
      </c>
      <c r="B322" s="78">
        <v>3</v>
      </c>
      <c r="C322" s="76">
        <v>1</v>
      </c>
      <c r="D322" s="77">
        <v>3</v>
      </c>
      <c r="E322" s="77">
        <v>1</v>
      </c>
      <c r="F322" s="79">
        <v>2</v>
      </c>
      <c r="G322" s="78" t="s">
        <v>207</v>
      </c>
      <c r="H322" s="10">
        <v>289</v>
      </c>
      <c r="I322" s="83">
        <v>0</v>
      </c>
      <c r="J322" s="83">
        <v>0</v>
      </c>
      <c r="K322" s="83">
        <v>0</v>
      </c>
      <c r="L322" s="83">
        <v>0</v>
      </c>
      <c r="M322"/>
    </row>
    <row r="323" spans="1:13" hidden="1">
      <c r="A323" s="76">
        <v>3</v>
      </c>
      <c r="B323" s="78">
        <v>3</v>
      </c>
      <c r="C323" s="76">
        <v>1</v>
      </c>
      <c r="D323" s="77">
        <v>4</v>
      </c>
      <c r="E323" s="77"/>
      <c r="F323" s="79"/>
      <c r="G323" s="78" t="s">
        <v>208</v>
      </c>
      <c r="H323" s="10">
        <v>290</v>
      </c>
      <c r="I323" s="65">
        <f>I324</f>
        <v>0</v>
      </c>
      <c r="J323" s="139">
        <f>J324</f>
        <v>0</v>
      </c>
      <c r="K323" s="66">
        <f>K324</f>
        <v>0</v>
      </c>
      <c r="L323" s="66">
        <f>L324</f>
        <v>0</v>
      </c>
    </row>
    <row r="324" spans="1:13" ht="31.5" hidden="1" customHeight="1">
      <c r="A324" s="80">
        <v>3</v>
      </c>
      <c r="B324" s="76">
        <v>3</v>
      </c>
      <c r="C324" s="77">
        <v>1</v>
      </c>
      <c r="D324" s="77">
        <v>4</v>
      </c>
      <c r="E324" s="77">
        <v>1</v>
      </c>
      <c r="F324" s="79"/>
      <c r="G324" s="78" t="s">
        <v>208</v>
      </c>
      <c r="H324" s="10">
        <v>291</v>
      </c>
      <c r="I324" s="65">
        <f>SUM(I325:I326)</f>
        <v>0</v>
      </c>
      <c r="J324" s="65">
        <f>SUM(J325:J326)</f>
        <v>0</v>
      </c>
      <c r="K324" s="65">
        <f>SUM(K325:K326)</f>
        <v>0</v>
      </c>
      <c r="L324" s="65">
        <f>SUM(L325:L326)</f>
        <v>0</v>
      </c>
      <c r="M324"/>
    </row>
    <row r="325" spans="1:13" hidden="1">
      <c r="A325" s="80">
        <v>3</v>
      </c>
      <c r="B325" s="76">
        <v>3</v>
      </c>
      <c r="C325" s="77">
        <v>1</v>
      </c>
      <c r="D325" s="77">
        <v>4</v>
      </c>
      <c r="E325" s="77">
        <v>1</v>
      </c>
      <c r="F325" s="79">
        <v>1</v>
      </c>
      <c r="G325" s="78" t="s">
        <v>209</v>
      </c>
      <c r="H325" s="10">
        <v>292</v>
      </c>
      <c r="I325" s="82">
        <v>0</v>
      </c>
      <c r="J325" s="83">
        <v>0</v>
      </c>
      <c r="K325" s="83">
        <v>0</v>
      </c>
      <c r="L325" s="82">
        <v>0</v>
      </c>
    </row>
    <row r="326" spans="1:13" ht="30.75" hidden="1" customHeight="1">
      <c r="A326" s="76">
        <v>3</v>
      </c>
      <c r="B326" s="77">
        <v>3</v>
      </c>
      <c r="C326" s="77">
        <v>1</v>
      </c>
      <c r="D326" s="77">
        <v>4</v>
      </c>
      <c r="E326" s="77">
        <v>1</v>
      </c>
      <c r="F326" s="79">
        <v>2</v>
      </c>
      <c r="G326" s="78" t="s">
        <v>210</v>
      </c>
      <c r="H326" s="10">
        <v>293</v>
      </c>
      <c r="I326" s="83">
        <v>0</v>
      </c>
      <c r="J326" s="128">
        <v>0</v>
      </c>
      <c r="K326" s="128">
        <v>0</v>
      </c>
      <c r="L326" s="127">
        <v>0</v>
      </c>
      <c r="M326"/>
    </row>
    <row r="327" spans="1:13" ht="26.25" hidden="1" customHeight="1">
      <c r="A327" s="76">
        <v>3</v>
      </c>
      <c r="B327" s="77">
        <v>3</v>
      </c>
      <c r="C327" s="77">
        <v>1</v>
      </c>
      <c r="D327" s="77">
        <v>5</v>
      </c>
      <c r="E327" s="77"/>
      <c r="F327" s="79"/>
      <c r="G327" s="78" t="s">
        <v>211</v>
      </c>
      <c r="H327" s="10">
        <v>294</v>
      </c>
      <c r="I327" s="87">
        <f t="shared" ref="I327:L328" si="28">I328</f>
        <v>0</v>
      </c>
      <c r="J327" s="139">
        <f t="shared" si="28"/>
        <v>0</v>
      </c>
      <c r="K327" s="66">
        <f t="shared" si="28"/>
        <v>0</v>
      </c>
      <c r="L327" s="66">
        <f t="shared" si="28"/>
        <v>0</v>
      </c>
      <c r="M327"/>
    </row>
    <row r="328" spans="1:13" ht="30" hidden="1" customHeight="1">
      <c r="A328" s="71">
        <v>3</v>
      </c>
      <c r="B328" s="98">
        <v>3</v>
      </c>
      <c r="C328" s="98">
        <v>1</v>
      </c>
      <c r="D328" s="98">
        <v>5</v>
      </c>
      <c r="E328" s="98">
        <v>1</v>
      </c>
      <c r="F328" s="99"/>
      <c r="G328" s="78" t="s">
        <v>211</v>
      </c>
      <c r="H328" s="10">
        <v>295</v>
      </c>
      <c r="I328" s="66">
        <f t="shared" si="28"/>
        <v>0</v>
      </c>
      <c r="J328" s="140">
        <f t="shared" si="28"/>
        <v>0</v>
      </c>
      <c r="K328" s="87">
        <f t="shared" si="28"/>
        <v>0</v>
      </c>
      <c r="L328" s="87">
        <f t="shared" si="28"/>
        <v>0</v>
      </c>
      <c r="M328"/>
    </row>
    <row r="329" spans="1:13" ht="30" hidden="1" customHeight="1">
      <c r="A329" s="76">
        <v>3</v>
      </c>
      <c r="B329" s="77">
        <v>3</v>
      </c>
      <c r="C329" s="77">
        <v>1</v>
      </c>
      <c r="D329" s="77">
        <v>5</v>
      </c>
      <c r="E329" s="77">
        <v>1</v>
      </c>
      <c r="F329" s="79">
        <v>1</v>
      </c>
      <c r="G329" s="78" t="s">
        <v>212</v>
      </c>
      <c r="H329" s="10">
        <v>296</v>
      </c>
      <c r="I329" s="83">
        <v>0</v>
      </c>
      <c r="J329" s="128">
        <v>0</v>
      </c>
      <c r="K329" s="128">
        <v>0</v>
      </c>
      <c r="L329" s="127">
        <v>0</v>
      </c>
      <c r="M329"/>
    </row>
    <row r="330" spans="1:13" ht="30" hidden="1" customHeight="1">
      <c r="A330" s="76">
        <v>3</v>
      </c>
      <c r="B330" s="77">
        <v>3</v>
      </c>
      <c r="C330" s="77">
        <v>1</v>
      </c>
      <c r="D330" s="77">
        <v>6</v>
      </c>
      <c r="E330" s="77"/>
      <c r="F330" s="79"/>
      <c r="G330" s="78" t="s">
        <v>182</v>
      </c>
      <c r="H330" s="10">
        <v>297</v>
      </c>
      <c r="I330" s="66">
        <f t="shared" ref="I330:L331" si="29">I331</f>
        <v>0</v>
      </c>
      <c r="J330" s="139">
        <f t="shared" si="29"/>
        <v>0</v>
      </c>
      <c r="K330" s="66">
        <f t="shared" si="29"/>
        <v>0</v>
      </c>
      <c r="L330" s="66">
        <f t="shared" si="29"/>
        <v>0</v>
      </c>
      <c r="M330"/>
    </row>
    <row r="331" spans="1:13" ht="30" hidden="1" customHeight="1">
      <c r="A331" s="76">
        <v>3</v>
      </c>
      <c r="B331" s="77">
        <v>3</v>
      </c>
      <c r="C331" s="77">
        <v>1</v>
      </c>
      <c r="D331" s="77">
        <v>6</v>
      </c>
      <c r="E331" s="77">
        <v>1</v>
      </c>
      <c r="F331" s="79"/>
      <c r="G331" s="78" t="s">
        <v>182</v>
      </c>
      <c r="H331" s="10">
        <v>298</v>
      </c>
      <c r="I331" s="65">
        <f t="shared" si="29"/>
        <v>0</v>
      </c>
      <c r="J331" s="139">
        <f t="shared" si="29"/>
        <v>0</v>
      </c>
      <c r="K331" s="66">
        <f t="shared" si="29"/>
        <v>0</v>
      </c>
      <c r="L331" s="66">
        <f t="shared" si="29"/>
        <v>0</v>
      </c>
      <c r="M331"/>
    </row>
    <row r="332" spans="1:13" ht="25.5" hidden="1" customHeight="1">
      <c r="A332" s="76">
        <v>3</v>
      </c>
      <c r="B332" s="77">
        <v>3</v>
      </c>
      <c r="C332" s="77">
        <v>1</v>
      </c>
      <c r="D332" s="77">
        <v>6</v>
      </c>
      <c r="E332" s="77">
        <v>1</v>
      </c>
      <c r="F332" s="79">
        <v>1</v>
      </c>
      <c r="G332" s="78" t="s">
        <v>182</v>
      </c>
      <c r="H332" s="10">
        <v>299</v>
      </c>
      <c r="I332" s="128">
        <v>0</v>
      </c>
      <c r="J332" s="128">
        <v>0</v>
      </c>
      <c r="K332" s="128">
        <v>0</v>
      </c>
      <c r="L332" s="127">
        <v>0</v>
      </c>
      <c r="M332"/>
    </row>
    <row r="333" spans="1:13" ht="22.5" hidden="1" customHeight="1">
      <c r="A333" s="76">
        <v>3</v>
      </c>
      <c r="B333" s="77">
        <v>3</v>
      </c>
      <c r="C333" s="77">
        <v>1</v>
      </c>
      <c r="D333" s="77">
        <v>7</v>
      </c>
      <c r="E333" s="77"/>
      <c r="F333" s="79"/>
      <c r="G333" s="78" t="s">
        <v>213</v>
      </c>
      <c r="H333" s="10">
        <v>300</v>
      </c>
      <c r="I333" s="65">
        <f>I334</f>
        <v>0</v>
      </c>
      <c r="J333" s="139">
        <f>J334</f>
        <v>0</v>
      </c>
      <c r="K333" s="66">
        <f>K334</f>
        <v>0</v>
      </c>
      <c r="L333" s="66">
        <f>L334</f>
        <v>0</v>
      </c>
      <c r="M333"/>
    </row>
    <row r="334" spans="1:13" ht="25.5" hidden="1" customHeight="1">
      <c r="A334" s="76">
        <v>3</v>
      </c>
      <c r="B334" s="77">
        <v>3</v>
      </c>
      <c r="C334" s="77">
        <v>1</v>
      </c>
      <c r="D334" s="77">
        <v>7</v>
      </c>
      <c r="E334" s="77">
        <v>1</v>
      </c>
      <c r="F334" s="79"/>
      <c r="G334" s="78" t="s">
        <v>213</v>
      </c>
      <c r="H334" s="10">
        <v>301</v>
      </c>
      <c r="I334" s="65">
        <f>I335+I336</f>
        <v>0</v>
      </c>
      <c r="J334" s="65">
        <f>J335+J336</f>
        <v>0</v>
      </c>
      <c r="K334" s="65">
        <f>K335+K336</f>
        <v>0</v>
      </c>
      <c r="L334" s="65">
        <f>L335+L336</f>
        <v>0</v>
      </c>
      <c r="M334"/>
    </row>
    <row r="335" spans="1:13" ht="27" hidden="1" customHeight="1">
      <c r="A335" s="76">
        <v>3</v>
      </c>
      <c r="B335" s="77">
        <v>3</v>
      </c>
      <c r="C335" s="77">
        <v>1</v>
      </c>
      <c r="D335" s="77">
        <v>7</v>
      </c>
      <c r="E335" s="77">
        <v>1</v>
      </c>
      <c r="F335" s="79">
        <v>1</v>
      </c>
      <c r="G335" s="78" t="s">
        <v>214</v>
      </c>
      <c r="H335" s="10">
        <v>302</v>
      </c>
      <c r="I335" s="128">
        <v>0</v>
      </c>
      <c r="J335" s="128">
        <v>0</v>
      </c>
      <c r="K335" s="128">
        <v>0</v>
      </c>
      <c r="L335" s="127">
        <v>0</v>
      </c>
      <c r="M335"/>
    </row>
    <row r="336" spans="1:13" ht="27.75" hidden="1" customHeight="1">
      <c r="A336" s="76">
        <v>3</v>
      </c>
      <c r="B336" s="77">
        <v>3</v>
      </c>
      <c r="C336" s="77">
        <v>1</v>
      </c>
      <c r="D336" s="77">
        <v>7</v>
      </c>
      <c r="E336" s="77">
        <v>1</v>
      </c>
      <c r="F336" s="79">
        <v>2</v>
      </c>
      <c r="G336" s="78" t="s">
        <v>215</v>
      </c>
      <c r="H336" s="10">
        <v>303</v>
      </c>
      <c r="I336" s="83">
        <v>0</v>
      </c>
      <c r="J336" s="83">
        <v>0</v>
      </c>
      <c r="K336" s="83">
        <v>0</v>
      </c>
      <c r="L336" s="83">
        <v>0</v>
      </c>
      <c r="M336"/>
    </row>
    <row r="337" spans="1:16" ht="38.25" hidden="1" customHeight="1">
      <c r="A337" s="76">
        <v>3</v>
      </c>
      <c r="B337" s="77">
        <v>3</v>
      </c>
      <c r="C337" s="77">
        <v>2</v>
      </c>
      <c r="D337" s="77"/>
      <c r="E337" s="77"/>
      <c r="F337" s="79"/>
      <c r="G337" s="78" t="s">
        <v>216</v>
      </c>
      <c r="H337" s="10">
        <v>304</v>
      </c>
      <c r="I337" s="65">
        <f>SUM(I338+I347+I351+I355+I359+I362+I365)</f>
        <v>0</v>
      </c>
      <c r="J337" s="139">
        <f>SUM(J338+J347+J351+J355+J359+J362+J365)</f>
        <v>0</v>
      </c>
      <c r="K337" s="66">
        <f>SUM(K338+K347+K351+K355+K359+K362+K365)</f>
        <v>0</v>
      </c>
      <c r="L337" s="66">
        <f>SUM(L338+L347+L351+L355+L359+L362+L365)</f>
        <v>0</v>
      </c>
      <c r="M337"/>
    </row>
    <row r="338" spans="1:16" ht="30" hidden="1" customHeight="1">
      <c r="A338" s="76">
        <v>3</v>
      </c>
      <c r="B338" s="77">
        <v>3</v>
      </c>
      <c r="C338" s="77">
        <v>2</v>
      </c>
      <c r="D338" s="77">
        <v>1</v>
      </c>
      <c r="E338" s="77"/>
      <c r="F338" s="79"/>
      <c r="G338" s="78" t="s">
        <v>164</v>
      </c>
      <c r="H338" s="10">
        <v>305</v>
      </c>
      <c r="I338" s="65">
        <f>I339</f>
        <v>0</v>
      </c>
      <c r="J338" s="139">
        <f>J339</f>
        <v>0</v>
      </c>
      <c r="K338" s="66">
        <f>K339</f>
        <v>0</v>
      </c>
      <c r="L338" s="66">
        <f>L339</f>
        <v>0</v>
      </c>
      <c r="M338"/>
    </row>
    <row r="339" spans="1:16" hidden="1">
      <c r="A339" s="80">
        <v>3</v>
      </c>
      <c r="B339" s="76">
        <v>3</v>
      </c>
      <c r="C339" s="77">
        <v>2</v>
      </c>
      <c r="D339" s="78">
        <v>1</v>
      </c>
      <c r="E339" s="76">
        <v>1</v>
      </c>
      <c r="F339" s="79"/>
      <c r="G339" s="78" t="s">
        <v>164</v>
      </c>
      <c r="H339" s="10">
        <v>306</v>
      </c>
      <c r="I339" s="65">
        <f t="shared" ref="I339:P339" si="30">SUM(I340:I340)</f>
        <v>0</v>
      </c>
      <c r="J339" s="65">
        <f t="shared" si="30"/>
        <v>0</v>
      </c>
      <c r="K339" s="65">
        <f t="shared" si="30"/>
        <v>0</v>
      </c>
      <c r="L339" s="65">
        <f t="shared" si="30"/>
        <v>0</v>
      </c>
      <c r="M339" s="141">
        <f t="shared" si="30"/>
        <v>0</v>
      </c>
      <c r="N339" s="141">
        <f t="shared" si="30"/>
        <v>0</v>
      </c>
      <c r="O339" s="141">
        <f t="shared" si="30"/>
        <v>0</v>
      </c>
      <c r="P339" s="141">
        <f t="shared" si="30"/>
        <v>0</v>
      </c>
    </row>
    <row r="340" spans="1:16" ht="27.75" hidden="1" customHeight="1">
      <c r="A340" s="80">
        <v>3</v>
      </c>
      <c r="B340" s="76">
        <v>3</v>
      </c>
      <c r="C340" s="77">
        <v>2</v>
      </c>
      <c r="D340" s="78">
        <v>1</v>
      </c>
      <c r="E340" s="76">
        <v>1</v>
      </c>
      <c r="F340" s="79">
        <v>1</v>
      </c>
      <c r="G340" s="78" t="s">
        <v>165</v>
      </c>
      <c r="H340" s="10">
        <v>307</v>
      </c>
      <c r="I340" s="128">
        <v>0</v>
      </c>
      <c r="J340" s="128">
        <v>0</v>
      </c>
      <c r="K340" s="128">
        <v>0</v>
      </c>
      <c r="L340" s="127">
        <v>0</v>
      </c>
      <c r="M340"/>
    </row>
    <row r="341" spans="1:16" hidden="1">
      <c r="A341" s="80">
        <v>3</v>
      </c>
      <c r="B341" s="76">
        <v>3</v>
      </c>
      <c r="C341" s="77">
        <v>2</v>
      </c>
      <c r="D341" s="78">
        <v>1</v>
      </c>
      <c r="E341" s="76">
        <v>2</v>
      </c>
      <c r="F341" s="79"/>
      <c r="G341" s="100" t="s">
        <v>188</v>
      </c>
      <c r="H341" s="10">
        <v>308</v>
      </c>
      <c r="I341" s="65">
        <f>SUM(I342:I343)</f>
        <v>0</v>
      </c>
      <c r="J341" s="65">
        <f>SUM(J342:J343)</f>
        <v>0</v>
      </c>
      <c r="K341" s="65">
        <f>SUM(K342:K343)</f>
        <v>0</v>
      </c>
      <c r="L341" s="65">
        <f>SUM(L342:L343)</f>
        <v>0</v>
      </c>
    </row>
    <row r="342" spans="1:16" hidden="1">
      <c r="A342" s="80">
        <v>3</v>
      </c>
      <c r="B342" s="76">
        <v>3</v>
      </c>
      <c r="C342" s="77">
        <v>2</v>
      </c>
      <c r="D342" s="78">
        <v>1</v>
      </c>
      <c r="E342" s="76">
        <v>2</v>
      </c>
      <c r="F342" s="79">
        <v>1</v>
      </c>
      <c r="G342" s="100" t="s">
        <v>167</v>
      </c>
      <c r="H342" s="10">
        <v>309</v>
      </c>
      <c r="I342" s="128">
        <v>0</v>
      </c>
      <c r="J342" s="128">
        <v>0</v>
      </c>
      <c r="K342" s="128">
        <v>0</v>
      </c>
      <c r="L342" s="127">
        <v>0</v>
      </c>
    </row>
    <row r="343" spans="1:16" hidden="1">
      <c r="A343" s="80">
        <v>3</v>
      </c>
      <c r="B343" s="76">
        <v>3</v>
      </c>
      <c r="C343" s="77">
        <v>2</v>
      </c>
      <c r="D343" s="78">
        <v>1</v>
      </c>
      <c r="E343" s="76">
        <v>2</v>
      </c>
      <c r="F343" s="79">
        <v>2</v>
      </c>
      <c r="G343" s="100" t="s">
        <v>168</v>
      </c>
      <c r="H343" s="10">
        <v>310</v>
      </c>
      <c r="I343" s="83">
        <v>0</v>
      </c>
      <c r="J343" s="83">
        <v>0</v>
      </c>
      <c r="K343" s="83">
        <v>0</v>
      </c>
      <c r="L343" s="83">
        <v>0</v>
      </c>
    </row>
    <row r="344" spans="1:16" hidden="1">
      <c r="A344" s="80">
        <v>3</v>
      </c>
      <c r="B344" s="76">
        <v>3</v>
      </c>
      <c r="C344" s="77">
        <v>2</v>
      </c>
      <c r="D344" s="78">
        <v>1</v>
      </c>
      <c r="E344" s="76">
        <v>3</v>
      </c>
      <c r="F344" s="79"/>
      <c r="G344" s="100" t="s">
        <v>169</v>
      </c>
      <c r="H344" s="10">
        <v>311</v>
      </c>
      <c r="I344" s="65">
        <f>SUM(I345:I346)</f>
        <v>0</v>
      </c>
      <c r="J344" s="65">
        <f>SUM(J345:J346)</f>
        <v>0</v>
      </c>
      <c r="K344" s="65">
        <f>SUM(K345:K346)</f>
        <v>0</v>
      </c>
      <c r="L344" s="65">
        <f>SUM(L345:L346)</f>
        <v>0</v>
      </c>
    </row>
    <row r="345" spans="1:16" hidden="1">
      <c r="A345" s="80">
        <v>3</v>
      </c>
      <c r="B345" s="76">
        <v>3</v>
      </c>
      <c r="C345" s="77">
        <v>2</v>
      </c>
      <c r="D345" s="78">
        <v>1</v>
      </c>
      <c r="E345" s="76">
        <v>3</v>
      </c>
      <c r="F345" s="79">
        <v>1</v>
      </c>
      <c r="G345" s="100" t="s">
        <v>170</v>
      </c>
      <c r="H345" s="10">
        <v>312</v>
      </c>
      <c r="I345" s="83">
        <v>0</v>
      </c>
      <c r="J345" s="83">
        <v>0</v>
      </c>
      <c r="K345" s="83">
        <v>0</v>
      </c>
      <c r="L345" s="83">
        <v>0</v>
      </c>
    </row>
    <row r="346" spans="1:16" hidden="1">
      <c r="A346" s="80">
        <v>3</v>
      </c>
      <c r="B346" s="76">
        <v>3</v>
      </c>
      <c r="C346" s="77">
        <v>2</v>
      </c>
      <c r="D346" s="78">
        <v>1</v>
      </c>
      <c r="E346" s="76">
        <v>3</v>
      </c>
      <c r="F346" s="79">
        <v>2</v>
      </c>
      <c r="G346" s="100" t="s">
        <v>189</v>
      </c>
      <c r="H346" s="10">
        <v>313</v>
      </c>
      <c r="I346" s="101">
        <v>0</v>
      </c>
      <c r="J346" s="142">
        <v>0</v>
      </c>
      <c r="K346" s="101">
        <v>0</v>
      </c>
      <c r="L346" s="101">
        <v>0</v>
      </c>
    </row>
    <row r="347" spans="1:16" hidden="1">
      <c r="A347" s="88">
        <v>3</v>
      </c>
      <c r="B347" s="88">
        <v>3</v>
      </c>
      <c r="C347" s="97">
        <v>2</v>
      </c>
      <c r="D347" s="100">
        <v>2</v>
      </c>
      <c r="E347" s="97"/>
      <c r="F347" s="99"/>
      <c r="G347" s="100" t="s">
        <v>202</v>
      </c>
      <c r="H347" s="10">
        <v>314</v>
      </c>
      <c r="I347" s="93">
        <f>I348</f>
        <v>0</v>
      </c>
      <c r="J347" s="143">
        <f>J348</f>
        <v>0</v>
      </c>
      <c r="K347" s="94">
        <f>K348</f>
        <v>0</v>
      </c>
      <c r="L347" s="94">
        <f>L348</f>
        <v>0</v>
      </c>
    </row>
    <row r="348" spans="1:16" hidden="1">
      <c r="A348" s="80">
        <v>3</v>
      </c>
      <c r="B348" s="80">
        <v>3</v>
      </c>
      <c r="C348" s="76">
        <v>2</v>
      </c>
      <c r="D348" s="78">
        <v>2</v>
      </c>
      <c r="E348" s="76">
        <v>1</v>
      </c>
      <c r="F348" s="79"/>
      <c r="G348" s="100" t="s">
        <v>202</v>
      </c>
      <c r="H348" s="10">
        <v>315</v>
      </c>
      <c r="I348" s="65">
        <f>SUM(I349:I350)</f>
        <v>0</v>
      </c>
      <c r="J348" s="106">
        <f>SUM(J349:J350)</f>
        <v>0</v>
      </c>
      <c r="K348" s="66">
        <f>SUM(K349:K350)</f>
        <v>0</v>
      </c>
      <c r="L348" s="66">
        <f>SUM(L349:L350)</f>
        <v>0</v>
      </c>
    </row>
    <row r="349" spans="1:16" ht="25.5" hidden="1">
      <c r="A349" s="80">
        <v>3</v>
      </c>
      <c r="B349" s="80">
        <v>3</v>
      </c>
      <c r="C349" s="76">
        <v>2</v>
      </c>
      <c r="D349" s="78">
        <v>2</v>
      </c>
      <c r="E349" s="80">
        <v>1</v>
      </c>
      <c r="F349" s="111">
        <v>1</v>
      </c>
      <c r="G349" s="78" t="s">
        <v>203</v>
      </c>
      <c r="H349" s="10">
        <v>316</v>
      </c>
      <c r="I349" s="83">
        <v>0</v>
      </c>
      <c r="J349" s="83">
        <v>0</v>
      </c>
      <c r="K349" s="83">
        <v>0</v>
      </c>
      <c r="L349" s="83">
        <v>0</v>
      </c>
    </row>
    <row r="350" spans="1:16" hidden="1">
      <c r="A350" s="88">
        <v>3</v>
      </c>
      <c r="B350" s="88">
        <v>3</v>
      </c>
      <c r="C350" s="89">
        <v>2</v>
      </c>
      <c r="D350" s="90">
        <v>2</v>
      </c>
      <c r="E350" s="91">
        <v>1</v>
      </c>
      <c r="F350" s="119">
        <v>2</v>
      </c>
      <c r="G350" s="91" t="s">
        <v>204</v>
      </c>
      <c r="H350" s="10">
        <v>317</v>
      </c>
      <c r="I350" s="83">
        <v>0</v>
      </c>
      <c r="J350" s="83">
        <v>0</v>
      </c>
      <c r="K350" s="83">
        <v>0</v>
      </c>
      <c r="L350" s="83">
        <v>0</v>
      </c>
    </row>
    <row r="351" spans="1:16" ht="23.25" hidden="1" customHeight="1">
      <c r="A351" s="80">
        <v>3</v>
      </c>
      <c r="B351" s="80">
        <v>3</v>
      </c>
      <c r="C351" s="76">
        <v>2</v>
      </c>
      <c r="D351" s="77">
        <v>3</v>
      </c>
      <c r="E351" s="78"/>
      <c r="F351" s="111"/>
      <c r="G351" s="78" t="s">
        <v>205</v>
      </c>
      <c r="H351" s="10">
        <v>318</v>
      </c>
      <c r="I351" s="65">
        <f>I352</f>
        <v>0</v>
      </c>
      <c r="J351" s="106">
        <f>J352</f>
        <v>0</v>
      </c>
      <c r="K351" s="66">
        <f>K352</f>
        <v>0</v>
      </c>
      <c r="L351" s="66">
        <f>L352</f>
        <v>0</v>
      </c>
      <c r="M351"/>
    </row>
    <row r="352" spans="1:16" ht="27.75" hidden="1" customHeight="1">
      <c r="A352" s="80">
        <v>3</v>
      </c>
      <c r="B352" s="80">
        <v>3</v>
      </c>
      <c r="C352" s="76">
        <v>2</v>
      </c>
      <c r="D352" s="77">
        <v>3</v>
      </c>
      <c r="E352" s="78">
        <v>1</v>
      </c>
      <c r="F352" s="111"/>
      <c r="G352" s="78" t="s">
        <v>205</v>
      </c>
      <c r="H352" s="10">
        <v>319</v>
      </c>
      <c r="I352" s="65">
        <f>I353+I354</f>
        <v>0</v>
      </c>
      <c r="J352" s="65">
        <f>J353+J354</f>
        <v>0</v>
      </c>
      <c r="K352" s="65">
        <f>K353+K354</f>
        <v>0</v>
      </c>
      <c r="L352" s="65">
        <f>L353+L354</f>
        <v>0</v>
      </c>
      <c r="M352"/>
    </row>
    <row r="353" spans="1:13" ht="28.5" hidden="1" customHeight="1">
      <c r="A353" s="80">
        <v>3</v>
      </c>
      <c r="B353" s="80">
        <v>3</v>
      </c>
      <c r="C353" s="76">
        <v>2</v>
      </c>
      <c r="D353" s="77">
        <v>3</v>
      </c>
      <c r="E353" s="78">
        <v>1</v>
      </c>
      <c r="F353" s="111">
        <v>1</v>
      </c>
      <c r="G353" s="78" t="s">
        <v>206</v>
      </c>
      <c r="H353" s="10">
        <v>320</v>
      </c>
      <c r="I353" s="128">
        <v>0</v>
      </c>
      <c r="J353" s="128">
        <v>0</v>
      </c>
      <c r="K353" s="128">
        <v>0</v>
      </c>
      <c r="L353" s="127">
        <v>0</v>
      </c>
      <c r="M353"/>
    </row>
    <row r="354" spans="1:13" ht="27.75" hidden="1" customHeight="1">
      <c r="A354" s="80">
        <v>3</v>
      </c>
      <c r="B354" s="80">
        <v>3</v>
      </c>
      <c r="C354" s="76">
        <v>2</v>
      </c>
      <c r="D354" s="77">
        <v>3</v>
      </c>
      <c r="E354" s="78">
        <v>1</v>
      </c>
      <c r="F354" s="111">
        <v>2</v>
      </c>
      <c r="G354" s="78" t="s">
        <v>207</v>
      </c>
      <c r="H354" s="10">
        <v>321</v>
      </c>
      <c r="I354" s="83">
        <v>0</v>
      </c>
      <c r="J354" s="83">
        <v>0</v>
      </c>
      <c r="K354" s="83">
        <v>0</v>
      </c>
      <c r="L354" s="83">
        <v>0</v>
      </c>
      <c r="M354"/>
    </row>
    <row r="355" spans="1:13" hidden="1">
      <c r="A355" s="80">
        <v>3</v>
      </c>
      <c r="B355" s="80">
        <v>3</v>
      </c>
      <c r="C355" s="76">
        <v>2</v>
      </c>
      <c r="D355" s="77">
        <v>4</v>
      </c>
      <c r="E355" s="77"/>
      <c r="F355" s="79"/>
      <c r="G355" s="78" t="s">
        <v>208</v>
      </c>
      <c r="H355" s="10">
        <v>322</v>
      </c>
      <c r="I355" s="65">
        <f>I356</f>
        <v>0</v>
      </c>
      <c r="J355" s="106">
        <f>J356</f>
        <v>0</v>
      </c>
      <c r="K355" s="66">
        <f>K356</f>
        <v>0</v>
      </c>
      <c r="L355" s="66">
        <f>L356</f>
        <v>0</v>
      </c>
    </row>
    <row r="356" spans="1:13" hidden="1">
      <c r="A356" s="96">
        <v>3</v>
      </c>
      <c r="B356" s="96">
        <v>3</v>
      </c>
      <c r="C356" s="71">
        <v>2</v>
      </c>
      <c r="D356" s="69">
        <v>4</v>
      </c>
      <c r="E356" s="69">
        <v>1</v>
      </c>
      <c r="F356" s="72"/>
      <c r="G356" s="78" t="s">
        <v>208</v>
      </c>
      <c r="H356" s="10">
        <v>323</v>
      </c>
      <c r="I356" s="86">
        <f>SUM(I357:I358)</f>
        <v>0</v>
      </c>
      <c r="J356" s="108">
        <f>SUM(J357:J358)</f>
        <v>0</v>
      </c>
      <c r="K356" s="87">
        <f>SUM(K357:K358)</f>
        <v>0</v>
      </c>
      <c r="L356" s="87">
        <f>SUM(L357:L358)</f>
        <v>0</v>
      </c>
    </row>
    <row r="357" spans="1:13" ht="30.75" hidden="1" customHeight="1">
      <c r="A357" s="80">
        <v>3</v>
      </c>
      <c r="B357" s="80">
        <v>3</v>
      </c>
      <c r="C357" s="76">
        <v>2</v>
      </c>
      <c r="D357" s="77">
        <v>4</v>
      </c>
      <c r="E357" s="77">
        <v>1</v>
      </c>
      <c r="F357" s="79">
        <v>1</v>
      </c>
      <c r="G357" s="78" t="s">
        <v>209</v>
      </c>
      <c r="H357" s="10">
        <v>324</v>
      </c>
      <c r="I357" s="83">
        <v>0</v>
      </c>
      <c r="J357" s="83">
        <v>0</v>
      </c>
      <c r="K357" s="83">
        <v>0</v>
      </c>
      <c r="L357" s="83">
        <v>0</v>
      </c>
      <c r="M357"/>
    </row>
    <row r="358" spans="1:13" hidden="1">
      <c r="A358" s="80">
        <v>3</v>
      </c>
      <c r="B358" s="80">
        <v>3</v>
      </c>
      <c r="C358" s="76">
        <v>2</v>
      </c>
      <c r="D358" s="77">
        <v>4</v>
      </c>
      <c r="E358" s="77">
        <v>1</v>
      </c>
      <c r="F358" s="79">
        <v>2</v>
      </c>
      <c r="G358" s="78" t="s">
        <v>217</v>
      </c>
      <c r="H358" s="10">
        <v>325</v>
      </c>
      <c r="I358" s="83">
        <v>0</v>
      </c>
      <c r="J358" s="83">
        <v>0</v>
      </c>
      <c r="K358" s="83">
        <v>0</v>
      </c>
      <c r="L358" s="83">
        <v>0</v>
      </c>
    </row>
    <row r="359" spans="1:13" hidden="1">
      <c r="A359" s="80">
        <v>3</v>
      </c>
      <c r="B359" s="80">
        <v>3</v>
      </c>
      <c r="C359" s="76">
        <v>2</v>
      </c>
      <c r="D359" s="77">
        <v>5</v>
      </c>
      <c r="E359" s="77"/>
      <c r="F359" s="79"/>
      <c r="G359" s="78" t="s">
        <v>211</v>
      </c>
      <c r="H359" s="10">
        <v>326</v>
      </c>
      <c r="I359" s="65">
        <f t="shared" ref="I359:L360" si="31">I360</f>
        <v>0</v>
      </c>
      <c r="J359" s="106">
        <f t="shared" si="31"/>
        <v>0</v>
      </c>
      <c r="K359" s="66">
        <f t="shared" si="31"/>
        <v>0</v>
      </c>
      <c r="L359" s="66">
        <f t="shared" si="31"/>
        <v>0</v>
      </c>
    </row>
    <row r="360" spans="1:13" hidden="1">
      <c r="A360" s="96">
        <v>3</v>
      </c>
      <c r="B360" s="96">
        <v>3</v>
      </c>
      <c r="C360" s="71">
        <v>2</v>
      </c>
      <c r="D360" s="69">
        <v>5</v>
      </c>
      <c r="E360" s="69">
        <v>1</v>
      </c>
      <c r="F360" s="72"/>
      <c r="G360" s="78" t="s">
        <v>211</v>
      </c>
      <c r="H360" s="10">
        <v>327</v>
      </c>
      <c r="I360" s="86">
        <f t="shared" si="31"/>
        <v>0</v>
      </c>
      <c r="J360" s="108">
        <f t="shared" si="31"/>
        <v>0</v>
      </c>
      <c r="K360" s="87">
        <f t="shared" si="31"/>
        <v>0</v>
      </c>
      <c r="L360" s="87">
        <f t="shared" si="31"/>
        <v>0</v>
      </c>
    </row>
    <row r="361" spans="1:13" hidden="1">
      <c r="A361" s="80">
        <v>3</v>
      </c>
      <c r="B361" s="80">
        <v>3</v>
      </c>
      <c r="C361" s="76">
        <v>2</v>
      </c>
      <c r="D361" s="77">
        <v>5</v>
      </c>
      <c r="E361" s="77">
        <v>1</v>
      </c>
      <c r="F361" s="79">
        <v>1</v>
      </c>
      <c r="G361" s="78" t="s">
        <v>211</v>
      </c>
      <c r="H361" s="10">
        <v>328</v>
      </c>
      <c r="I361" s="128">
        <v>0</v>
      </c>
      <c r="J361" s="128">
        <v>0</v>
      </c>
      <c r="K361" s="128">
        <v>0</v>
      </c>
      <c r="L361" s="127">
        <v>0</v>
      </c>
    </row>
    <row r="362" spans="1:13" ht="30.75" hidden="1" customHeight="1">
      <c r="A362" s="80">
        <v>3</v>
      </c>
      <c r="B362" s="80">
        <v>3</v>
      </c>
      <c r="C362" s="76">
        <v>2</v>
      </c>
      <c r="D362" s="77">
        <v>6</v>
      </c>
      <c r="E362" s="77"/>
      <c r="F362" s="79"/>
      <c r="G362" s="78" t="s">
        <v>182</v>
      </c>
      <c r="H362" s="10">
        <v>329</v>
      </c>
      <c r="I362" s="65">
        <f t="shared" ref="I362:L363" si="32">I363</f>
        <v>0</v>
      </c>
      <c r="J362" s="106">
        <f t="shared" si="32"/>
        <v>0</v>
      </c>
      <c r="K362" s="66">
        <f t="shared" si="32"/>
        <v>0</v>
      </c>
      <c r="L362" s="66">
        <f t="shared" si="32"/>
        <v>0</v>
      </c>
      <c r="M362"/>
    </row>
    <row r="363" spans="1:13" ht="25.5" hidden="1" customHeight="1">
      <c r="A363" s="80">
        <v>3</v>
      </c>
      <c r="B363" s="80">
        <v>3</v>
      </c>
      <c r="C363" s="76">
        <v>2</v>
      </c>
      <c r="D363" s="77">
        <v>6</v>
      </c>
      <c r="E363" s="77">
        <v>1</v>
      </c>
      <c r="F363" s="79"/>
      <c r="G363" s="78" t="s">
        <v>182</v>
      </c>
      <c r="H363" s="10">
        <v>330</v>
      </c>
      <c r="I363" s="65">
        <f t="shared" si="32"/>
        <v>0</v>
      </c>
      <c r="J363" s="106">
        <f t="shared" si="32"/>
        <v>0</v>
      </c>
      <c r="K363" s="66">
        <f t="shared" si="32"/>
        <v>0</v>
      </c>
      <c r="L363" s="66">
        <f t="shared" si="32"/>
        <v>0</v>
      </c>
      <c r="M363"/>
    </row>
    <row r="364" spans="1:13" ht="24" hidden="1" customHeight="1">
      <c r="A364" s="88">
        <v>3</v>
      </c>
      <c r="B364" s="88">
        <v>3</v>
      </c>
      <c r="C364" s="89">
        <v>2</v>
      </c>
      <c r="D364" s="90">
        <v>6</v>
      </c>
      <c r="E364" s="90">
        <v>1</v>
      </c>
      <c r="F364" s="92">
        <v>1</v>
      </c>
      <c r="G364" s="91" t="s">
        <v>182</v>
      </c>
      <c r="H364" s="10">
        <v>331</v>
      </c>
      <c r="I364" s="128">
        <v>0</v>
      </c>
      <c r="J364" s="128">
        <v>0</v>
      </c>
      <c r="K364" s="128">
        <v>0</v>
      </c>
      <c r="L364" s="127">
        <v>0</v>
      </c>
      <c r="M364"/>
    </row>
    <row r="365" spans="1:13" ht="28.5" hidden="1" customHeight="1">
      <c r="A365" s="80">
        <v>3</v>
      </c>
      <c r="B365" s="80">
        <v>3</v>
      </c>
      <c r="C365" s="76">
        <v>2</v>
      </c>
      <c r="D365" s="77">
        <v>7</v>
      </c>
      <c r="E365" s="77"/>
      <c r="F365" s="79"/>
      <c r="G365" s="78" t="s">
        <v>213</v>
      </c>
      <c r="H365" s="10">
        <v>332</v>
      </c>
      <c r="I365" s="65">
        <f>I366</f>
        <v>0</v>
      </c>
      <c r="J365" s="106">
        <f>J366</f>
        <v>0</v>
      </c>
      <c r="K365" s="66">
        <f>K366</f>
        <v>0</v>
      </c>
      <c r="L365" s="66">
        <f>L366</f>
        <v>0</v>
      </c>
      <c r="M365"/>
    </row>
    <row r="366" spans="1:13" ht="28.5" hidden="1" customHeight="1">
      <c r="A366" s="88">
        <v>3</v>
      </c>
      <c r="B366" s="88">
        <v>3</v>
      </c>
      <c r="C366" s="89">
        <v>2</v>
      </c>
      <c r="D366" s="90">
        <v>7</v>
      </c>
      <c r="E366" s="90">
        <v>1</v>
      </c>
      <c r="F366" s="92"/>
      <c r="G366" s="78" t="s">
        <v>213</v>
      </c>
      <c r="H366" s="10">
        <v>333</v>
      </c>
      <c r="I366" s="65">
        <f>SUM(I367:I368)</f>
        <v>0</v>
      </c>
      <c r="J366" s="65">
        <f>SUM(J367:J368)</f>
        <v>0</v>
      </c>
      <c r="K366" s="65">
        <f>SUM(K367:K368)</f>
        <v>0</v>
      </c>
      <c r="L366" s="65">
        <f>SUM(L367:L368)</f>
        <v>0</v>
      </c>
      <c r="M366"/>
    </row>
    <row r="367" spans="1:13" ht="27" hidden="1" customHeight="1">
      <c r="A367" s="80">
        <v>3</v>
      </c>
      <c r="B367" s="80">
        <v>3</v>
      </c>
      <c r="C367" s="76">
        <v>2</v>
      </c>
      <c r="D367" s="77">
        <v>7</v>
      </c>
      <c r="E367" s="77">
        <v>1</v>
      </c>
      <c r="F367" s="79">
        <v>1</v>
      </c>
      <c r="G367" s="78" t="s">
        <v>214</v>
      </c>
      <c r="H367" s="10">
        <v>334</v>
      </c>
      <c r="I367" s="128">
        <v>0</v>
      </c>
      <c r="J367" s="128">
        <v>0</v>
      </c>
      <c r="K367" s="128">
        <v>0</v>
      </c>
      <c r="L367" s="127">
        <v>0</v>
      </c>
      <c r="M367"/>
    </row>
    <row r="368" spans="1:13" ht="30" hidden="1" customHeight="1">
      <c r="A368" s="80">
        <v>3</v>
      </c>
      <c r="B368" s="80">
        <v>3</v>
      </c>
      <c r="C368" s="76">
        <v>2</v>
      </c>
      <c r="D368" s="77">
        <v>7</v>
      </c>
      <c r="E368" s="77">
        <v>1</v>
      </c>
      <c r="F368" s="79">
        <v>2</v>
      </c>
      <c r="G368" s="78" t="s">
        <v>215</v>
      </c>
      <c r="H368" s="10">
        <v>335</v>
      </c>
      <c r="I368" s="83">
        <v>0</v>
      </c>
      <c r="J368" s="83">
        <v>0</v>
      </c>
      <c r="K368" s="83">
        <v>0</v>
      </c>
      <c r="L368" s="83">
        <v>0</v>
      </c>
      <c r="M368"/>
    </row>
    <row r="369" spans="1:13" ht="39.75" customHeight="1">
      <c r="A369" s="144"/>
      <c r="B369" s="144"/>
      <c r="C369" s="145"/>
      <c r="D369" s="146"/>
      <c r="E369" s="147"/>
      <c r="F369" s="148"/>
      <c r="G369" s="149" t="s">
        <v>218</v>
      </c>
      <c r="H369" s="10">
        <v>336</v>
      </c>
      <c r="I369" s="116">
        <f>SUM(I34+I185)</f>
        <v>2800</v>
      </c>
      <c r="J369" s="116">
        <f>SUM(J34+J185)</f>
        <v>2800</v>
      </c>
      <c r="K369" s="116">
        <f>SUM(K34+K185)</f>
        <v>2800</v>
      </c>
      <c r="L369" s="116">
        <f>SUM(L34+L185)</f>
        <v>2800</v>
      </c>
      <c r="M369"/>
    </row>
    <row r="370" spans="1:13" ht="18.75" customHeight="1">
      <c r="G370" s="67"/>
      <c r="H370" s="10"/>
      <c r="I370" s="150"/>
      <c r="J370" s="154"/>
      <c r="K370" s="154"/>
      <c r="L370" s="154"/>
    </row>
    <row r="371" spans="1:13" ht="23.25" customHeight="1">
      <c r="A371" s="515" t="s">
        <v>219</v>
      </c>
      <c r="B371" s="515"/>
      <c r="C371" s="515"/>
      <c r="D371" s="515"/>
      <c r="E371" s="515"/>
      <c r="F371" s="515"/>
      <c r="G371" s="515"/>
      <c r="H371" s="152"/>
      <c r="I371" s="153"/>
      <c r="J371" s="513" t="s">
        <v>220</v>
      </c>
      <c r="K371" s="513"/>
      <c r="L371" s="513"/>
    </row>
    <row r="372" spans="1:13" ht="18.75" customHeight="1">
      <c r="A372" s="155"/>
      <c r="B372" s="155"/>
      <c r="C372" s="155"/>
      <c r="D372" s="516" t="s">
        <v>221</v>
      </c>
      <c r="E372" s="516"/>
      <c r="F372" s="516"/>
      <c r="G372" s="516"/>
      <c r="I372" s="23" t="s">
        <v>222</v>
      </c>
      <c r="K372" s="497" t="s">
        <v>223</v>
      </c>
      <c r="L372" s="497"/>
    </row>
    <row r="373" spans="1:13" ht="12.75" customHeight="1">
      <c r="I373" s="19"/>
      <c r="K373" s="19"/>
      <c r="L373" s="19"/>
    </row>
    <row r="374" spans="1:13" ht="15.75" customHeight="1">
      <c r="A374" s="515" t="s">
        <v>224</v>
      </c>
      <c r="B374" s="515"/>
      <c r="C374" s="515"/>
      <c r="D374" s="515"/>
      <c r="E374" s="515"/>
      <c r="F374" s="515"/>
      <c r="G374" s="515"/>
      <c r="I374" s="19"/>
      <c r="J374" s="514" t="s">
        <v>225</v>
      </c>
      <c r="K374" s="514"/>
      <c r="L374" s="514"/>
    </row>
    <row r="375" spans="1:13" ht="33.75" customHeight="1">
      <c r="D375" s="498" t="s">
        <v>226</v>
      </c>
      <c r="E375" s="493"/>
      <c r="F375" s="493"/>
      <c r="G375" s="493"/>
      <c r="H375" s="156"/>
      <c r="I375" s="20" t="s">
        <v>222</v>
      </c>
      <c r="K375" s="497" t="s">
        <v>223</v>
      </c>
      <c r="L375" s="497"/>
    </row>
    <row r="376" spans="1:13" ht="7.5" customHeight="1"/>
    <row r="377" spans="1:13" ht="8.25" customHeight="1">
      <c r="H377" s="29" t="s">
        <v>227</v>
      </c>
    </row>
  </sheetData>
  <mergeCells count="32">
    <mergeCell ref="A374:G374"/>
    <mergeCell ref="A26:I26"/>
    <mergeCell ref="J1:L1"/>
    <mergeCell ref="J2:L2"/>
    <mergeCell ref="A7:L7"/>
    <mergeCell ref="A9:L9"/>
    <mergeCell ref="A10:L10"/>
    <mergeCell ref="G12:K12"/>
    <mergeCell ref="A13:L13"/>
    <mergeCell ref="G14:K14"/>
    <mergeCell ref="G15:K15"/>
    <mergeCell ref="B16:L16"/>
    <mergeCell ref="G18:K18"/>
    <mergeCell ref="G19:K19"/>
    <mergeCell ref="E21:K21"/>
    <mergeCell ref="A22:L22"/>
    <mergeCell ref="D372:G372"/>
    <mergeCell ref="A27:I27"/>
    <mergeCell ref="A33:F33"/>
    <mergeCell ref="K372:L372"/>
    <mergeCell ref="D375:G375"/>
    <mergeCell ref="K375:L375"/>
    <mergeCell ref="A31:F32"/>
    <mergeCell ref="G31:G32"/>
    <mergeCell ref="H31:H32"/>
    <mergeCell ref="I31:J31"/>
    <mergeCell ref="K31:K32"/>
    <mergeCell ref="G29:H29"/>
    <mergeCell ref="L31:L32"/>
    <mergeCell ref="J371:L371"/>
    <mergeCell ref="J374:L374"/>
    <mergeCell ref="A371:G371"/>
  </mergeCells>
  <pageMargins left="0.70866141732282995" right="0.70866141732282995" top="0.74803149606299002" bottom="0.74803149606299002" header="0.31496062992126" footer="0.31496062992126"/>
  <pageSetup paperSize="9" scale="85" fitToHeight="0" orientation="portrait" r:id="rId1"/>
  <headerFooter alignWithMargins="0">
    <oddHeader>&amp;C&amp;P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09FF9-B6E0-4735-AFDD-E4B85C16DC22}">
  <dimension ref="A2:I30"/>
  <sheetViews>
    <sheetView showRuler="0" zoomScaleNormal="100" workbookViewId="0">
      <selection activeCell="A34" sqref="A34"/>
    </sheetView>
  </sheetViews>
  <sheetFormatPr defaultRowHeight="15"/>
  <cols>
    <col min="1" max="1" width="6.42578125" style="158" customWidth="1"/>
    <col min="2" max="2" width="13.7109375" style="158" customWidth="1"/>
    <col min="3" max="3" width="11.5703125" style="158" customWidth="1"/>
    <col min="4" max="4" width="9.140625" style="158"/>
    <col min="5" max="5" width="7.140625" style="158" customWidth="1"/>
    <col min="6" max="6" width="13.7109375" style="158" customWidth="1"/>
    <col min="7" max="7" width="10" style="158" customWidth="1"/>
    <col min="8" max="8" width="13.5703125" style="158" customWidth="1"/>
    <col min="9" max="9" width="9.140625" style="158"/>
    <col min="10" max="16384" width="9.140625" style="157"/>
  </cols>
  <sheetData>
    <row r="2" spans="1:9">
      <c r="A2" s="528" t="s">
        <v>277</v>
      </c>
      <c r="B2" s="528"/>
      <c r="C2" s="528"/>
      <c r="D2" s="528"/>
      <c r="E2" s="528"/>
      <c r="F2" s="528"/>
      <c r="G2" s="528"/>
      <c r="H2" s="528"/>
    </row>
    <row r="3" spans="1:9">
      <c r="A3" s="519" t="s">
        <v>260</v>
      </c>
      <c r="B3" s="519"/>
      <c r="C3" s="519"/>
      <c r="D3" s="519"/>
      <c r="E3" s="519"/>
      <c r="F3" s="519"/>
      <c r="G3" s="519"/>
      <c r="H3" s="519"/>
    </row>
    <row r="6" spans="1:9">
      <c r="A6" s="530" t="s">
        <v>259</v>
      </c>
      <c r="B6" s="530"/>
      <c r="C6" s="530"/>
      <c r="D6" s="530"/>
      <c r="E6" s="530"/>
      <c r="F6" s="530"/>
      <c r="G6" s="530"/>
      <c r="H6" s="530"/>
    </row>
    <row r="9" spans="1:9" ht="15" customHeight="1">
      <c r="A9" s="529" t="s">
        <v>494</v>
      </c>
      <c r="B9" s="529"/>
      <c r="C9" s="529"/>
      <c r="D9" s="529"/>
      <c r="E9" s="529"/>
      <c r="F9" s="529"/>
      <c r="G9" s="529"/>
      <c r="H9" s="529"/>
      <c r="I9" s="157"/>
    </row>
    <row r="10" spans="1:9">
      <c r="D10" s="170"/>
    </row>
    <row r="11" spans="1:9">
      <c r="C11" s="530" t="s">
        <v>257</v>
      </c>
      <c r="D11" s="530"/>
      <c r="E11" s="530"/>
      <c r="F11" s="530"/>
    </row>
    <row r="12" spans="1:9">
      <c r="B12" s="532"/>
      <c r="C12" s="532"/>
      <c r="D12" s="532"/>
      <c r="E12" s="532"/>
      <c r="F12" s="532"/>
      <c r="G12" s="532"/>
    </row>
    <row r="14" spans="1:9" ht="15" customHeight="1">
      <c r="A14" s="521" t="s">
        <v>256</v>
      </c>
      <c r="B14" s="521"/>
      <c r="C14" s="169" t="s">
        <v>255</v>
      </c>
      <c r="D14" s="168"/>
      <c r="E14" s="168"/>
      <c r="F14" s="168"/>
      <c r="G14" s="168"/>
      <c r="H14" s="168"/>
      <c r="I14" s="157"/>
    </row>
    <row r="15" spans="1:9">
      <c r="A15" s="531" t="s">
        <v>493</v>
      </c>
      <c r="B15" s="531"/>
      <c r="C15" s="531"/>
      <c r="D15" s="531"/>
      <c r="E15" s="531"/>
      <c r="F15" s="531"/>
      <c r="G15" s="531"/>
      <c r="H15" s="531"/>
    </row>
    <row r="16" spans="1:9" ht="27.95" customHeight="1">
      <c r="A16" s="171" t="s">
        <v>253</v>
      </c>
      <c r="B16" s="171" t="s">
        <v>252</v>
      </c>
      <c r="C16" s="522" t="s">
        <v>251</v>
      </c>
      <c r="D16" s="523"/>
      <c r="E16" s="524"/>
      <c r="F16" s="171" t="s">
        <v>250</v>
      </c>
      <c r="G16" s="172" t="s">
        <v>249</v>
      </c>
      <c r="H16" s="172" t="s">
        <v>248</v>
      </c>
      <c r="I16" s="157"/>
    </row>
    <row r="17" spans="1:8">
      <c r="A17" s="160">
        <v>1</v>
      </c>
      <c r="B17" s="353" t="s">
        <v>241</v>
      </c>
      <c r="C17" s="520" t="s">
        <v>246</v>
      </c>
      <c r="D17" s="520"/>
      <c r="E17" s="520"/>
      <c r="F17" s="165" t="s">
        <v>8</v>
      </c>
      <c r="G17" s="164" t="s">
        <v>8</v>
      </c>
      <c r="H17" s="163">
        <v>9.08</v>
      </c>
    </row>
    <row r="18" spans="1:8">
      <c r="A18" s="160">
        <v>2</v>
      </c>
      <c r="B18" s="353" t="s">
        <v>241</v>
      </c>
      <c r="C18" s="520" t="s">
        <v>492</v>
      </c>
      <c r="D18" s="520"/>
      <c r="E18" s="520"/>
      <c r="F18" s="165" t="s">
        <v>8</v>
      </c>
      <c r="G18" s="164" t="s">
        <v>8</v>
      </c>
      <c r="H18" s="163">
        <v>2784.8</v>
      </c>
    </row>
    <row r="19" spans="1:8">
      <c r="A19" s="160">
        <v>3</v>
      </c>
      <c r="B19" s="353" t="s">
        <v>241</v>
      </c>
      <c r="C19" s="520" t="s">
        <v>491</v>
      </c>
      <c r="D19" s="520"/>
      <c r="E19" s="520"/>
      <c r="F19" s="165" t="s">
        <v>8</v>
      </c>
      <c r="G19" s="164" t="s">
        <v>8</v>
      </c>
      <c r="H19" s="163">
        <v>48274.86</v>
      </c>
    </row>
    <row r="20" spans="1:8">
      <c r="A20" s="160">
        <v>4</v>
      </c>
      <c r="B20" s="353" t="s">
        <v>241</v>
      </c>
      <c r="C20" s="520" t="s">
        <v>490</v>
      </c>
      <c r="D20" s="520"/>
      <c r="E20" s="520"/>
      <c r="F20" s="165" t="s">
        <v>8</v>
      </c>
      <c r="G20" s="164" t="s">
        <v>8</v>
      </c>
      <c r="H20" s="163">
        <v>785.34</v>
      </c>
    </row>
    <row r="21" spans="1:8">
      <c r="A21" s="160"/>
      <c r="B21" s="525" t="s">
        <v>245</v>
      </c>
      <c r="C21" s="525"/>
      <c r="D21" s="525"/>
      <c r="E21" s="525"/>
      <c r="F21" s="354" t="s">
        <v>8</v>
      </c>
      <c r="G21" s="355" t="s">
        <v>8</v>
      </c>
      <c r="H21" s="159">
        <f>0+H17+H18+H19</f>
        <v>51068.74</v>
      </c>
    </row>
    <row r="22" spans="1:8">
      <c r="A22" s="160"/>
      <c r="B22" s="525" t="s">
        <v>244</v>
      </c>
      <c r="C22" s="525"/>
      <c r="D22" s="525"/>
      <c r="E22" s="525"/>
      <c r="F22" s="526"/>
      <c r="G22" s="527"/>
      <c r="H22" s="159">
        <f>+H21</f>
        <v>51068.74</v>
      </c>
    </row>
    <row r="25" spans="1:8">
      <c r="A25" s="521" t="s">
        <v>219</v>
      </c>
      <c r="B25" s="521"/>
      <c r="C25" s="521"/>
      <c r="D25" s="521"/>
      <c r="E25" s="517" t="s">
        <v>220</v>
      </c>
      <c r="F25" s="517"/>
      <c r="G25" s="517"/>
      <c r="H25" s="517"/>
    </row>
    <row r="26" spans="1:8">
      <c r="E26" s="518" t="s">
        <v>243</v>
      </c>
      <c r="F26" s="518"/>
      <c r="G26" s="518"/>
      <c r="H26" s="518"/>
    </row>
    <row r="29" spans="1:8" ht="32.25" customHeight="1">
      <c r="A29" s="521" t="s">
        <v>224</v>
      </c>
      <c r="B29" s="521"/>
      <c r="C29" s="521"/>
      <c r="D29" s="521"/>
      <c r="E29" s="517" t="s">
        <v>225</v>
      </c>
      <c r="F29" s="517"/>
      <c r="G29" s="517"/>
      <c r="H29" s="517"/>
    </row>
    <row r="30" spans="1:8">
      <c r="E30" s="518" t="s">
        <v>243</v>
      </c>
      <c r="F30" s="518"/>
      <c r="G30" s="518"/>
      <c r="H30" s="518"/>
    </row>
  </sheetData>
  <mergeCells count="21">
    <mergeCell ref="A2:H2"/>
    <mergeCell ref="A9:H9"/>
    <mergeCell ref="C11:F11"/>
    <mergeCell ref="A15:H15"/>
    <mergeCell ref="B12:G12"/>
    <mergeCell ref="A14:B14"/>
    <mergeCell ref="A6:H6"/>
    <mergeCell ref="E29:H29"/>
    <mergeCell ref="E30:H30"/>
    <mergeCell ref="A3:H3"/>
    <mergeCell ref="C17:E17"/>
    <mergeCell ref="C18:E18"/>
    <mergeCell ref="A25:D25"/>
    <mergeCell ref="A29:D29"/>
    <mergeCell ref="C16:E16"/>
    <mergeCell ref="C19:E19"/>
    <mergeCell ref="C20:E20"/>
    <mergeCell ref="B21:E21"/>
    <mergeCell ref="B22:G22"/>
    <mergeCell ref="E25:H25"/>
    <mergeCell ref="E26:H26"/>
  </mergeCells>
  <pageMargins left="0.70866141732283472" right="0.51181102362204722" top="0.74803149606299213" bottom="0.74803149606299213" header="0.31496062992125984" footer="0.31496062992125984"/>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AEF1C-3AB2-494F-BE25-CF9681BFA010}">
  <dimension ref="A2:I32"/>
  <sheetViews>
    <sheetView showRuler="0" zoomScaleNormal="100" workbookViewId="0">
      <selection activeCell="M19" sqref="M19"/>
    </sheetView>
  </sheetViews>
  <sheetFormatPr defaultRowHeight="15"/>
  <cols>
    <col min="1" max="1" width="6.42578125" style="158" customWidth="1"/>
    <col min="2" max="2" width="13.7109375" style="158" customWidth="1"/>
    <col min="3" max="3" width="11.5703125" style="158" customWidth="1"/>
    <col min="4" max="4" width="9.140625" style="158"/>
    <col min="5" max="5" width="7.140625" style="158" customWidth="1"/>
    <col min="6" max="6" width="13.7109375" style="158" customWidth="1"/>
    <col min="7" max="7" width="10" style="158" customWidth="1"/>
    <col min="8" max="8" width="13.5703125" style="158" customWidth="1"/>
    <col min="9" max="9" width="9.140625" style="158"/>
    <col min="10" max="16384" width="9.140625" style="157"/>
  </cols>
  <sheetData>
    <row r="2" spans="1:9">
      <c r="A2" s="528" t="s">
        <v>261</v>
      </c>
      <c r="B2" s="528"/>
      <c r="C2" s="528"/>
      <c r="D2" s="528"/>
      <c r="E2" s="528"/>
      <c r="F2" s="528"/>
      <c r="G2" s="528"/>
      <c r="H2" s="528"/>
    </row>
    <row r="3" spans="1:9">
      <c r="A3" s="519" t="s">
        <v>260</v>
      </c>
      <c r="B3" s="519"/>
      <c r="C3" s="519"/>
      <c r="D3" s="519"/>
      <c r="E3" s="519"/>
      <c r="F3" s="519"/>
      <c r="G3" s="519"/>
      <c r="H3" s="519"/>
    </row>
    <row r="6" spans="1:9">
      <c r="A6" s="530" t="s">
        <v>259</v>
      </c>
      <c r="B6" s="530"/>
      <c r="C6" s="530"/>
      <c r="D6" s="530"/>
      <c r="E6" s="530"/>
      <c r="F6" s="530"/>
      <c r="G6" s="530"/>
      <c r="H6" s="530"/>
    </row>
    <row r="9" spans="1:9" ht="15" customHeight="1">
      <c r="A9" s="529" t="s">
        <v>258</v>
      </c>
      <c r="B9" s="529"/>
      <c r="C9" s="529"/>
      <c r="D9" s="529"/>
      <c r="E9" s="529"/>
      <c r="F9" s="529"/>
      <c r="G9" s="529"/>
      <c r="H9" s="529"/>
      <c r="I9" s="157"/>
    </row>
    <row r="10" spans="1:9">
      <c r="D10" s="170"/>
    </row>
    <row r="11" spans="1:9">
      <c r="C11" s="530" t="s">
        <v>257</v>
      </c>
      <c r="D11" s="530"/>
      <c r="E11" s="530"/>
      <c r="F11" s="530"/>
    </row>
    <row r="12" spans="1:9">
      <c r="B12" s="532"/>
      <c r="C12" s="532"/>
      <c r="D12" s="532"/>
      <c r="E12" s="532"/>
      <c r="F12" s="532"/>
      <c r="G12" s="532"/>
    </row>
    <row r="14" spans="1:9" ht="15" customHeight="1">
      <c r="A14" s="521" t="s">
        <v>256</v>
      </c>
      <c r="B14" s="521"/>
      <c r="C14" s="169" t="s">
        <v>255</v>
      </c>
      <c r="D14" s="168"/>
      <c r="E14" s="168"/>
      <c r="F14" s="168"/>
      <c r="G14" s="168"/>
      <c r="H14" s="168"/>
      <c r="I14" s="157"/>
    </row>
    <row r="15" spans="1:9">
      <c r="A15" s="531" t="s">
        <v>254</v>
      </c>
      <c r="B15" s="531"/>
      <c r="C15" s="531"/>
      <c r="D15" s="531"/>
      <c r="E15" s="531"/>
      <c r="F15" s="531"/>
      <c r="G15" s="531"/>
      <c r="H15" s="531"/>
    </row>
    <row r="16" spans="1:9" ht="27.95" customHeight="1">
      <c r="A16" s="171" t="s">
        <v>253</v>
      </c>
      <c r="B16" s="171" t="s">
        <v>252</v>
      </c>
      <c r="C16" s="522" t="s">
        <v>251</v>
      </c>
      <c r="D16" s="523"/>
      <c r="E16" s="524"/>
      <c r="F16" s="171" t="s">
        <v>250</v>
      </c>
      <c r="G16" s="172" t="s">
        <v>249</v>
      </c>
      <c r="H16" s="172" t="s">
        <v>248</v>
      </c>
      <c r="I16" s="157"/>
    </row>
    <row r="17" spans="1:8">
      <c r="A17" s="160">
        <v>1</v>
      </c>
      <c r="B17" s="166" t="s">
        <v>232</v>
      </c>
      <c r="C17" s="520" t="s">
        <v>246</v>
      </c>
      <c r="D17" s="520"/>
      <c r="E17" s="520"/>
      <c r="F17" s="165" t="s">
        <v>262</v>
      </c>
      <c r="G17" s="164">
        <v>1</v>
      </c>
      <c r="H17" s="163">
        <v>49900</v>
      </c>
    </row>
    <row r="18" spans="1:8">
      <c r="A18" s="160"/>
      <c r="B18" s="167" t="s">
        <v>245</v>
      </c>
      <c r="C18" s="525"/>
      <c r="D18" s="525"/>
      <c r="E18" s="525"/>
      <c r="F18" s="162" t="s">
        <v>262</v>
      </c>
      <c r="G18" s="161">
        <v>1</v>
      </c>
      <c r="H18" s="159">
        <f>0+H17</f>
        <v>49900</v>
      </c>
    </row>
    <row r="19" spans="1:8">
      <c r="A19" s="160">
        <v>2</v>
      </c>
      <c r="B19" s="166" t="s">
        <v>241</v>
      </c>
      <c r="C19" s="520" t="s">
        <v>247</v>
      </c>
      <c r="D19" s="520"/>
      <c r="E19" s="520"/>
      <c r="F19" s="165" t="s">
        <v>262</v>
      </c>
      <c r="G19" s="164">
        <v>1</v>
      </c>
      <c r="H19" s="163">
        <v>6400</v>
      </c>
    </row>
    <row r="20" spans="1:8">
      <c r="A20" s="160">
        <v>3</v>
      </c>
      <c r="B20" s="166" t="s">
        <v>241</v>
      </c>
      <c r="C20" s="520" t="s">
        <v>246</v>
      </c>
      <c r="D20" s="520"/>
      <c r="E20" s="520"/>
      <c r="F20" s="165" t="s">
        <v>262</v>
      </c>
      <c r="G20" s="164">
        <v>1</v>
      </c>
      <c r="H20" s="163">
        <v>379172.39</v>
      </c>
    </row>
    <row r="21" spans="1:8">
      <c r="A21" s="160"/>
      <c r="B21" s="525" t="s">
        <v>245</v>
      </c>
      <c r="C21" s="525"/>
      <c r="D21" s="525"/>
      <c r="E21" s="525"/>
      <c r="F21" s="162" t="s">
        <v>262</v>
      </c>
      <c r="G21" s="161">
        <v>1</v>
      </c>
      <c r="H21" s="159">
        <f>0+H19+H20</f>
        <v>385572.39</v>
      </c>
    </row>
    <row r="22" spans="1:8">
      <c r="A22" s="160">
        <v>4</v>
      </c>
      <c r="B22" s="166" t="s">
        <v>237</v>
      </c>
      <c r="C22" s="520" t="s">
        <v>246</v>
      </c>
      <c r="D22" s="520"/>
      <c r="E22" s="520"/>
      <c r="F22" s="165" t="s">
        <v>262</v>
      </c>
      <c r="G22" s="164">
        <v>1</v>
      </c>
      <c r="H22" s="163">
        <v>2800</v>
      </c>
    </row>
    <row r="23" spans="1:8">
      <c r="A23" s="160"/>
      <c r="B23" s="525" t="s">
        <v>245</v>
      </c>
      <c r="C23" s="525"/>
      <c r="D23" s="525"/>
      <c r="E23" s="525"/>
      <c r="F23" s="162" t="s">
        <v>262</v>
      </c>
      <c r="G23" s="161">
        <v>1</v>
      </c>
      <c r="H23" s="159">
        <f>0+H22</f>
        <v>2800</v>
      </c>
    </row>
    <row r="24" spans="1:8">
      <c r="A24" s="160"/>
      <c r="B24" s="525" t="s">
        <v>244</v>
      </c>
      <c r="C24" s="525"/>
      <c r="D24" s="525"/>
      <c r="E24" s="525"/>
      <c r="F24" s="526"/>
      <c r="G24" s="527"/>
      <c r="H24" s="159">
        <f>+H18+H21+H23</f>
        <v>438272.39</v>
      </c>
    </row>
    <row r="27" spans="1:8">
      <c r="A27" s="521" t="s">
        <v>219</v>
      </c>
      <c r="B27" s="521"/>
      <c r="C27" s="521"/>
      <c r="D27" s="521"/>
      <c r="E27" s="517" t="s">
        <v>220</v>
      </c>
      <c r="F27" s="517"/>
      <c r="G27" s="517"/>
      <c r="H27" s="517"/>
    </row>
    <row r="28" spans="1:8">
      <c r="E28" s="518" t="s">
        <v>243</v>
      </c>
      <c r="F28" s="518"/>
      <c r="G28" s="518"/>
      <c r="H28" s="518"/>
    </row>
    <row r="31" spans="1:8" ht="33.75" customHeight="1">
      <c r="A31" s="521" t="s">
        <v>224</v>
      </c>
      <c r="B31" s="521"/>
      <c r="C31" s="521"/>
      <c r="D31" s="521"/>
      <c r="E31" s="517" t="s">
        <v>225</v>
      </c>
      <c r="F31" s="517"/>
      <c r="G31" s="517"/>
      <c r="H31" s="517"/>
    </row>
    <row r="32" spans="1:8">
      <c r="E32" s="518" t="s">
        <v>243</v>
      </c>
      <c r="F32" s="518"/>
      <c r="G32" s="518"/>
      <c r="H32" s="518"/>
    </row>
  </sheetData>
  <mergeCells count="23">
    <mergeCell ref="E27:H27"/>
    <mergeCell ref="E28:H28"/>
    <mergeCell ref="E31:H31"/>
    <mergeCell ref="E32:H32"/>
    <mergeCell ref="A3:H3"/>
    <mergeCell ref="C17:E17"/>
    <mergeCell ref="C18:E18"/>
    <mergeCell ref="A27:D27"/>
    <mergeCell ref="A31:D31"/>
    <mergeCell ref="C16:E16"/>
    <mergeCell ref="C19:E19"/>
    <mergeCell ref="C20:E20"/>
    <mergeCell ref="B21:E21"/>
    <mergeCell ref="C22:E22"/>
    <mergeCell ref="B23:E23"/>
    <mergeCell ref="B24:G24"/>
    <mergeCell ref="A2:H2"/>
    <mergeCell ref="A9:H9"/>
    <mergeCell ref="C11:F11"/>
    <mergeCell ref="A15:H15"/>
    <mergeCell ref="B12:G12"/>
    <mergeCell ref="A14:B14"/>
    <mergeCell ref="A6:H6"/>
  </mergeCells>
  <pageMargins left="0.70866141732283472" right="0.51181102362204722" top="0.74803149606299213" bottom="0.74803149606299213" header="0.31496062992125984" footer="0.31496062992125984"/>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17</vt:i4>
      </vt:variant>
      <vt:variant>
        <vt:lpstr>Įvardytieji diapazonai</vt:lpstr>
      </vt:variant>
      <vt:variant>
        <vt:i4>231</vt:i4>
      </vt:variant>
    </vt:vector>
  </HeadingPairs>
  <TitlesOfParts>
    <vt:vector size="248" baseType="lpstr">
      <vt:lpstr>Forma Nr.2 VISO</vt:lpstr>
      <vt:lpstr>Forma Nr.2  SB VISO</vt:lpstr>
      <vt:lpstr>Forma Nr.2 SB </vt:lpstr>
      <vt:lpstr>Forma Nr.2 SB 1.4.4.28</vt:lpstr>
      <vt:lpstr>Forma Nr.2 S</vt:lpstr>
      <vt:lpstr>Forma Nr.2 ML</vt:lpstr>
      <vt:lpstr>Forma Nr.2 VBD</vt:lpstr>
      <vt:lpstr>SUKAUPTOS FS</vt:lpstr>
      <vt:lpstr>gautos fs</vt:lpstr>
      <vt:lpstr>gautos fs pagal š</vt:lpstr>
      <vt:lpstr>pažyma apie pajamas</vt:lpstr>
      <vt:lpstr>S7</vt:lpstr>
      <vt:lpstr>9 priedas</vt:lpstr>
      <vt:lpstr>9 priedo paž</vt:lpstr>
      <vt:lpstr>tikslinės lėšos</vt:lpstr>
      <vt:lpstr>B-2</vt:lpstr>
      <vt:lpstr>Pažyma dėl neužimtų etatų</vt:lpstr>
      <vt:lpstr>'Forma Nr.2  SB VISO'!Print_Titles</vt:lpstr>
      <vt:lpstr>'Forma Nr.2 ML'!Print_Titles</vt:lpstr>
      <vt:lpstr>'Forma Nr.2 S'!Print_Titles</vt:lpstr>
      <vt:lpstr>'Forma Nr.2 SB '!Print_Titles</vt:lpstr>
      <vt:lpstr>'Forma Nr.2 SB 1.4.4.28'!Print_Titles</vt:lpstr>
      <vt:lpstr>'Forma Nr.2 VBD'!Print_Titles</vt:lpstr>
      <vt:lpstr>'Forma Nr.2 VISO'!Print_Titles</vt:lpstr>
      <vt:lpstr>'Forma Nr.2  SB VISO'!Z_05B54777_5D6F_4067_9B5E_F0A938B54982_.wvu.Cols</vt:lpstr>
      <vt:lpstr>'Forma Nr.2 ML'!Z_05B54777_5D6F_4067_9B5E_F0A938B54982_.wvu.Cols</vt:lpstr>
      <vt:lpstr>'Forma Nr.2 S'!Z_05B54777_5D6F_4067_9B5E_F0A938B54982_.wvu.Cols</vt:lpstr>
      <vt:lpstr>'Forma Nr.2 SB '!Z_05B54777_5D6F_4067_9B5E_F0A938B54982_.wvu.Cols</vt:lpstr>
      <vt:lpstr>'Forma Nr.2 SB 1.4.4.28'!Z_05B54777_5D6F_4067_9B5E_F0A938B54982_.wvu.Cols</vt:lpstr>
      <vt:lpstr>'Forma Nr.2 VBD'!Z_05B54777_5D6F_4067_9B5E_F0A938B54982_.wvu.Cols</vt:lpstr>
      <vt:lpstr>'Forma Nr.2 VISO'!Z_05B54777_5D6F_4067_9B5E_F0A938B54982_.wvu.Cols</vt:lpstr>
      <vt:lpstr>'Forma Nr.2  SB VISO'!Z_05B54777_5D6F_4067_9B5E_F0A938B54982_.wvu.PrintTitles</vt:lpstr>
      <vt:lpstr>'Forma Nr.2 ML'!Z_05B54777_5D6F_4067_9B5E_F0A938B54982_.wvu.PrintTitles</vt:lpstr>
      <vt:lpstr>'Forma Nr.2 S'!Z_05B54777_5D6F_4067_9B5E_F0A938B54982_.wvu.PrintTitles</vt:lpstr>
      <vt:lpstr>'Forma Nr.2 SB '!Z_05B54777_5D6F_4067_9B5E_F0A938B54982_.wvu.PrintTitles</vt:lpstr>
      <vt:lpstr>'Forma Nr.2 SB 1.4.4.28'!Z_05B54777_5D6F_4067_9B5E_F0A938B54982_.wvu.PrintTitles</vt:lpstr>
      <vt:lpstr>'Forma Nr.2 VBD'!Z_05B54777_5D6F_4067_9B5E_F0A938B54982_.wvu.PrintTitles</vt:lpstr>
      <vt:lpstr>'Forma Nr.2 VISO'!Z_05B54777_5D6F_4067_9B5E_F0A938B54982_.wvu.PrintTitles</vt:lpstr>
      <vt:lpstr>'Forma Nr.2  SB VISO'!Z_112AFAC2_77EA_44AA_BEEF_6812D11534CE_.wvu.Cols</vt:lpstr>
      <vt:lpstr>'Forma Nr.2 ML'!Z_112AFAC2_77EA_44AA_BEEF_6812D11534CE_.wvu.Cols</vt:lpstr>
      <vt:lpstr>'Forma Nr.2 S'!Z_112AFAC2_77EA_44AA_BEEF_6812D11534CE_.wvu.Cols</vt:lpstr>
      <vt:lpstr>'Forma Nr.2 SB '!Z_112AFAC2_77EA_44AA_BEEF_6812D11534CE_.wvu.Cols</vt:lpstr>
      <vt:lpstr>'Forma Nr.2 SB 1.4.4.28'!Z_112AFAC2_77EA_44AA_BEEF_6812D11534CE_.wvu.Cols</vt:lpstr>
      <vt:lpstr>'Forma Nr.2 VBD'!Z_112AFAC2_77EA_44AA_BEEF_6812D11534CE_.wvu.Cols</vt:lpstr>
      <vt:lpstr>'Forma Nr.2 VISO'!Z_112AFAC2_77EA_44AA_BEEF_6812D11534CE_.wvu.Cols</vt:lpstr>
      <vt:lpstr>'Forma Nr.2  SB VISO'!Z_112AFAC2_77EA_44AA_BEEF_6812D11534CE_.wvu.PrintTitles</vt:lpstr>
      <vt:lpstr>'Forma Nr.2 ML'!Z_112AFAC2_77EA_44AA_BEEF_6812D11534CE_.wvu.PrintTitles</vt:lpstr>
      <vt:lpstr>'Forma Nr.2 S'!Z_112AFAC2_77EA_44AA_BEEF_6812D11534CE_.wvu.PrintTitles</vt:lpstr>
      <vt:lpstr>'Forma Nr.2 SB '!Z_112AFAC2_77EA_44AA_BEEF_6812D11534CE_.wvu.PrintTitles</vt:lpstr>
      <vt:lpstr>'Forma Nr.2 SB 1.4.4.28'!Z_112AFAC2_77EA_44AA_BEEF_6812D11534CE_.wvu.PrintTitles</vt:lpstr>
      <vt:lpstr>'Forma Nr.2 VBD'!Z_112AFAC2_77EA_44AA_BEEF_6812D11534CE_.wvu.PrintTitles</vt:lpstr>
      <vt:lpstr>'Forma Nr.2 VISO'!Z_112AFAC2_77EA_44AA_BEEF_6812D11534CE_.wvu.PrintTitles</vt:lpstr>
      <vt:lpstr>'Forma Nr.2  SB VISO'!Z_2639E812_3F06_4E8B_B45B_2B63CC97A751_.wvu.Cols</vt:lpstr>
      <vt:lpstr>'Forma Nr.2 ML'!Z_2639E812_3F06_4E8B_B45B_2B63CC97A751_.wvu.Cols</vt:lpstr>
      <vt:lpstr>'Forma Nr.2 S'!Z_2639E812_3F06_4E8B_B45B_2B63CC97A751_.wvu.Cols</vt:lpstr>
      <vt:lpstr>'Forma Nr.2 SB '!Z_2639E812_3F06_4E8B_B45B_2B63CC97A751_.wvu.Cols</vt:lpstr>
      <vt:lpstr>'Forma Nr.2 SB 1.4.4.28'!Z_2639E812_3F06_4E8B_B45B_2B63CC97A751_.wvu.Cols</vt:lpstr>
      <vt:lpstr>'Forma Nr.2 VBD'!Z_2639E812_3F06_4E8B_B45B_2B63CC97A751_.wvu.Cols</vt:lpstr>
      <vt:lpstr>'Forma Nr.2 VISO'!Z_2639E812_3F06_4E8B_B45B_2B63CC97A751_.wvu.Cols</vt:lpstr>
      <vt:lpstr>'Forma Nr.2  SB VISO'!Z_2639E812_3F06_4E8B_B45B_2B63CC97A751_.wvu.PrintTitles</vt:lpstr>
      <vt:lpstr>'Forma Nr.2 ML'!Z_2639E812_3F06_4E8B_B45B_2B63CC97A751_.wvu.PrintTitles</vt:lpstr>
      <vt:lpstr>'Forma Nr.2 S'!Z_2639E812_3F06_4E8B_B45B_2B63CC97A751_.wvu.PrintTitles</vt:lpstr>
      <vt:lpstr>'Forma Nr.2 SB '!Z_2639E812_3F06_4E8B_B45B_2B63CC97A751_.wvu.PrintTitles</vt:lpstr>
      <vt:lpstr>'Forma Nr.2 SB 1.4.4.28'!Z_2639E812_3F06_4E8B_B45B_2B63CC97A751_.wvu.PrintTitles</vt:lpstr>
      <vt:lpstr>'Forma Nr.2 VBD'!Z_2639E812_3F06_4E8B_B45B_2B63CC97A751_.wvu.PrintTitles</vt:lpstr>
      <vt:lpstr>'Forma Nr.2 VISO'!Z_2639E812_3F06_4E8B_B45B_2B63CC97A751_.wvu.PrintTitles</vt:lpstr>
      <vt:lpstr>'Forma Nr.2  SB VISO'!Z_47D04100_FABF_4D8C_9C0A_1DEC9335BC02_.wvu.Cols</vt:lpstr>
      <vt:lpstr>'Forma Nr.2 ML'!Z_47D04100_FABF_4D8C_9C0A_1DEC9335BC02_.wvu.Cols</vt:lpstr>
      <vt:lpstr>'Forma Nr.2 S'!Z_47D04100_FABF_4D8C_9C0A_1DEC9335BC02_.wvu.Cols</vt:lpstr>
      <vt:lpstr>'Forma Nr.2 SB '!Z_47D04100_FABF_4D8C_9C0A_1DEC9335BC02_.wvu.Cols</vt:lpstr>
      <vt:lpstr>'Forma Nr.2 SB 1.4.4.28'!Z_47D04100_FABF_4D8C_9C0A_1DEC9335BC02_.wvu.Cols</vt:lpstr>
      <vt:lpstr>'Forma Nr.2 VBD'!Z_47D04100_FABF_4D8C_9C0A_1DEC9335BC02_.wvu.Cols</vt:lpstr>
      <vt:lpstr>'Forma Nr.2 VISO'!Z_47D04100_FABF_4D8C_9C0A_1DEC9335BC02_.wvu.Cols</vt:lpstr>
      <vt:lpstr>'Forma Nr.2  SB VISO'!Z_47D04100_FABF_4D8C_9C0A_1DEC9335BC02_.wvu.PrintTitles</vt:lpstr>
      <vt:lpstr>'Forma Nr.2 ML'!Z_47D04100_FABF_4D8C_9C0A_1DEC9335BC02_.wvu.PrintTitles</vt:lpstr>
      <vt:lpstr>'Forma Nr.2 S'!Z_47D04100_FABF_4D8C_9C0A_1DEC9335BC02_.wvu.PrintTitles</vt:lpstr>
      <vt:lpstr>'Forma Nr.2 SB '!Z_47D04100_FABF_4D8C_9C0A_1DEC9335BC02_.wvu.PrintTitles</vt:lpstr>
      <vt:lpstr>'Forma Nr.2 SB 1.4.4.28'!Z_47D04100_FABF_4D8C_9C0A_1DEC9335BC02_.wvu.PrintTitles</vt:lpstr>
      <vt:lpstr>'Forma Nr.2 VBD'!Z_47D04100_FABF_4D8C_9C0A_1DEC9335BC02_.wvu.PrintTitles</vt:lpstr>
      <vt:lpstr>'Forma Nr.2 VISO'!Z_47D04100_FABF_4D8C_9C0A_1DEC9335BC02_.wvu.PrintTitles</vt:lpstr>
      <vt:lpstr>'Forma Nr.2  SB VISO'!Z_4837D77B_C401_4018_A777_ED8FA242E629_.wvu.Cols</vt:lpstr>
      <vt:lpstr>'Forma Nr.2 ML'!Z_4837D77B_C401_4018_A777_ED8FA242E629_.wvu.Cols</vt:lpstr>
      <vt:lpstr>'Forma Nr.2 S'!Z_4837D77B_C401_4018_A777_ED8FA242E629_.wvu.Cols</vt:lpstr>
      <vt:lpstr>'Forma Nr.2 SB '!Z_4837D77B_C401_4018_A777_ED8FA242E629_.wvu.Cols</vt:lpstr>
      <vt:lpstr>'Forma Nr.2 SB 1.4.4.28'!Z_4837D77B_C401_4018_A777_ED8FA242E629_.wvu.Cols</vt:lpstr>
      <vt:lpstr>'Forma Nr.2 VBD'!Z_4837D77B_C401_4018_A777_ED8FA242E629_.wvu.Cols</vt:lpstr>
      <vt:lpstr>'Forma Nr.2 VISO'!Z_4837D77B_C401_4018_A777_ED8FA242E629_.wvu.Cols</vt:lpstr>
      <vt:lpstr>'Forma Nr.2  SB VISO'!Z_4837D77B_C401_4018_A777_ED8FA242E629_.wvu.PrintTitles</vt:lpstr>
      <vt:lpstr>'Forma Nr.2 ML'!Z_4837D77B_C401_4018_A777_ED8FA242E629_.wvu.PrintTitles</vt:lpstr>
      <vt:lpstr>'Forma Nr.2 S'!Z_4837D77B_C401_4018_A777_ED8FA242E629_.wvu.PrintTitles</vt:lpstr>
      <vt:lpstr>'Forma Nr.2 SB '!Z_4837D77B_C401_4018_A777_ED8FA242E629_.wvu.PrintTitles</vt:lpstr>
      <vt:lpstr>'Forma Nr.2 SB 1.4.4.28'!Z_4837D77B_C401_4018_A777_ED8FA242E629_.wvu.PrintTitles</vt:lpstr>
      <vt:lpstr>'Forma Nr.2 VBD'!Z_4837D77B_C401_4018_A777_ED8FA242E629_.wvu.PrintTitles</vt:lpstr>
      <vt:lpstr>'Forma Nr.2 VISO'!Z_4837D77B_C401_4018_A777_ED8FA242E629_.wvu.PrintTitles</vt:lpstr>
      <vt:lpstr>'Forma Nr.2  SB VISO'!Z_57A1E72B_DFC1_4C5D_ABA7_C1A26EB31789_.wvu.Cols</vt:lpstr>
      <vt:lpstr>'Forma Nr.2 ML'!Z_57A1E72B_DFC1_4C5D_ABA7_C1A26EB31789_.wvu.Cols</vt:lpstr>
      <vt:lpstr>'Forma Nr.2 S'!Z_57A1E72B_DFC1_4C5D_ABA7_C1A26EB31789_.wvu.Cols</vt:lpstr>
      <vt:lpstr>'Forma Nr.2 SB '!Z_57A1E72B_DFC1_4C5D_ABA7_C1A26EB31789_.wvu.Cols</vt:lpstr>
      <vt:lpstr>'Forma Nr.2 SB 1.4.4.28'!Z_57A1E72B_DFC1_4C5D_ABA7_C1A26EB31789_.wvu.Cols</vt:lpstr>
      <vt:lpstr>'Forma Nr.2 VBD'!Z_57A1E72B_DFC1_4C5D_ABA7_C1A26EB31789_.wvu.Cols</vt:lpstr>
      <vt:lpstr>'Forma Nr.2 VISO'!Z_57A1E72B_DFC1_4C5D_ABA7_C1A26EB31789_.wvu.Cols</vt:lpstr>
      <vt:lpstr>'Forma Nr.2  SB VISO'!Z_57A1E72B_DFC1_4C5D_ABA7_C1A26EB31789_.wvu.PrintTitles</vt:lpstr>
      <vt:lpstr>'Forma Nr.2 ML'!Z_57A1E72B_DFC1_4C5D_ABA7_C1A26EB31789_.wvu.PrintTitles</vt:lpstr>
      <vt:lpstr>'Forma Nr.2 S'!Z_57A1E72B_DFC1_4C5D_ABA7_C1A26EB31789_.wvu.PrintTitles</vt:lpstr>
      <vt:lpstr>'Forma Nr.2 SB '!Z_57A1E72B_DFC1_4C5D_ABA7_C1A26EB31789_.wvu.PrintTitles</vt:lpstr>
      <vt:lpstr>'Forma Nr.2 SB 1.4.4.28'!Z_57A1E72B_DFC1_4C5D_ABA7_C1A26EB31789_.wvu.PrintTitles</vt:lpstr>
      <vt:lpstr>'Forma Nr.2 VBD'!Z_57A1E72B_DFC1_4C5D_ABA7_C1A26EB31789_.wvu.PrintTitles</vt:lpstr>
      <vt:lpstr>'Forma Nr.2 VISO'!Z_57A1E72B_DFC1_4C5D_ABA7_C1A26EB31789_.wvu.PrintTitles</vt:lpstr>
      <vt:lpstr>'Forma Nr.2  SB VISO'!Z_5FCAC33A_47AA_47EB_BE57_8622821F3718_.wvu.Cols</vt:lpstr>
      <vt:lpstr>'Forma Nr.2 ML'!Z_5FCAC33A_47AA_47EB_BE57_8622821F3718_.wvu.Cols</vt:lpstr>
      <vt:lpstr>'Forma Nr.2 S'!Z_5FCAC33A_47AA_47EB_BE57_8622821F3718_.wvu.Cols</vt:lpstr>
      <vt:lpstr>'Forma Nr.2 SB '!Z_5FCAC33A_47AA_47EB_BE57_8622821F3718_.wvu.Cols</vt:lpstr>
      <vt:lpstr>'Forma Nr.2 SB 1.4.4.28'!Z_5FCAC33A_47AA_47EB_BE57_8622821F3718_.wvu.Cols</vt:lpstr>
      <vt:lpstr>'Forma Nr.2 VBD'!Z_5FCAC33A_47AA_47EB_BE57_8622821F3718_.wvu.Cols</vt:lpstr>
      <vt:lpstr>'Forma Nr.2 VISO'!Z_5FCAC33A_47AA_47EB_BE57_8622821F3718_.wvu.Cols</vt:lpstr>
      <vt:lpstr>'Forma Nr.2  SB VISO'!Z_5FCAC33A_47AA_47EB_BE57_8622821F3718_.wvu.PrintTitles</vt:lpstr>
      <vt:lpstr>'Forma Nr.2 ML'!Z_5FCAC33A_47AA_47EB_BE57_8622821F3718_.wvu.PrintTitles</vt:lpstr>
      <vt:lpstr>'Forma Nr.2 S'!Z_5FCAC33A_47AA_47EB_BE57_8622821F3718_.wvu.PrintTitles</vt:lpstr>
      <vt:lpstr>'Forma Nr.2 SB '!Z_5FCAC33A_47AA_47EB_BE57_8622821F3718_.wvu.PrintTitles</vt:lpstr>
      <vt:lpstr>'Forma Nr.2 SB 1.4.4.28'!Z_5FCAC33A_47AA_47EB_BE57_8622821F3718_.wvu.PrintTitles</vt:lpstr>
      <vt:lpstr>'Forma Nr.2 VBD'!Z_5FCAC33A_47AA_47EB_BE57_8622821F3718_.wvu.PrintTitles</vt:lpstr>
      <vt:lpstr>'Forma Nr.2 VISO'!Z_5FCAC33A_47AA_47EB_BE57_8622821F3718_.wvu.PrintTitles</vt:lpstr>
      <vt:lpstr>'Forma Nr.2  SB VISO'!Z_758123A7_07DC_4CFE_A1C3_A6CC304C1338_.wvu.Cols</vt:lpstr>
      <vt:lpstr>'Forma Nr.2 ML'!Z_758123A7_07DC_4CFE_A1C3_A6CC304C1338_.wvu.Cols</vt:lpstr>
      <vt:lpstr>'Forma Nr.2 S'!Z_758123A7_07DC_4CFE_A1C3_A6CC304C1338_.wvu.Cols</vt:lpstr>
      <vt:lpstr>'Forma Nr.2 SB '!Z_758123A7_07DC_4CFE_A1C3_A6CC304C1338_.wvu.Cols</vt:lpstr>
      <vt:lpstr>'Forma Nr.2 SB 1.4.4.28'!Z_758123A7_07DC_4CFE_A1C3_A6CC304C1338_.wvu.Cols</vt:lpstr>
      <vt:lpstr>'Forma Nr.2 VBD'!Z_758123A7_07DC_4CFE_A1C3_A6CC304C1338_.wvu.Cols</vt:lpstr>
      <vt:lpstr>'Forma Nr.2 VISO'!Z_758123A7_07DC_4CFE_A1C3_A6CC304C1338_.wvu.Cols</vt:lpstr>
      <vt:lpstr>'Forma Nr.2  SB VISO'!Z_758123A7_07DC_4CFE_A1C3_A6CC304C1338_.wvu.PrintTitles</vt:lpstr>
      <vt:lpstr>'Forma Nr.2 ML'!Z_758123A7_07DC_4CFE_A1C3_A6CC304C1338_.wvu.PrintTitles</vt:lpstr>
      <vt:lpstr>'Forma Nr.2 S'!Z_758123A7_07DC_4CFE_A1C3_A6CC304C1338_.wvu.PrintTitles</vt:lpstr>
      <vt:lpstr>'Forma Nr.2 SB '!Z_758123A7_07DC_4CFE_A1C3_A6CC304C1338_.wvu.PrintTitles</vt:lpstr>
      <vt:lpstr>'Forma Nr.2 SB 1.4.4.28'!Z_758123A7_07DC_4CFE_A1C3_A6CC304C1338_.wvu.PrintTitles</vt:lpstr>
      <vt:lpstr>'Forma Nr.2 VBD'!Z_758123A7_07DC_4CFE_A1C3_A6CC304C1338_.wvu.PrintTitles</vt:lpstr>
      <vt:lpstr>'Forma Nr.2 VISO'!Z_758123A7_07DC_4CFE_A1C3_A6CC304C1338_.wvu.PrintTitles</vt:lpstr>
      <vt:lpstr>'Forma Nr.2  SB VISO'!Z_75BFD04C_8D34_49C9_A422_0335B0ABD698_.wvu.Cols</vt:lpstr>
      <vt:lpstr>'Forma Nr.2 ML'!Z_75BFD04C_8D34_49C9_A422_0335B0ABD698_.wvu.Cols</vt:lpstr>
      <vt:lpstr>'Forma Nr.2 S'!Z_75BFD04C_8D34_49C9_A422_0335B0ABD698_.wvu.Cols</vt:lpstr>
      <vt:lpstr>'Forma Nr.2 SB '!Z_75BFD04C_8D34_49C9_A422_0335B0ABD698_.wvu.Cols</vt:lpstr>
      <vt:lpstr>'Forma Nr.2 SB 1.4.4.28'!Z_75BFD04C_8D34_49C9_A422_0335B0ABD698_.wvu.Cols</vt:lpstr>
      <vt:lpstr>'Forma Nr.2 VBD'!Z_75BFD04C_8D34_49C9_A422_0335B0ABD698_.wvu.Cols</vt:lpstr>
      <vt:lpstr>'Forma Nr.2 VISO'!Z_75BFD04C_8D34_49C9_A422_0335B0ABD698_.wvu.Cols</vt:lpstr>
      <vt:lpstr>'Forma Nr.2  SB VISO'!Z_75BFD04C_8D34_49C9_A422_0335B0ABD698_.wvu.PrintTitles</vt:lpstr>
      <vt:lpstr>'Forma Nr.2 ML'!Z_75BFD04C_8D34_49C9_A422_0335B0ABD698_.wvu.PrintTitles</vt:lpstr>
      <vt:lpstr>'Forma Nr.2 S'!Z_75BFD04C_8D34_49C9_A422_0335B0ABD698_.wvu.PrintTitles</vt:lpstr>
      <vt:lpstr>'Forma Nr.2 SB '!Z_75BFD04C_8D34_49C9_A422_0335B0ABD698_.wvu.PrintTitles</vt:lpstr>
      <vt:lpstr>'Forma Nr.2 SB 1.4.4.28'!Z_75BFD04C_8D34_49C9_A422_0335B0ABD698_.wvu.PrintTitles</vt:lpstr>
      <vt:lpstr>'Forma Nr.2 VBD'!Z_75BFD04C_8D34_49C9_A422_0335B0ABD698_.wvu.PrintTitles</vt:lpstr>
      <vt:lpstr>'Forma Nr.2 VISO'!Z_75BFD04C_8D34_49C9_A422_0335B0ABD698_.wvu.PrintTitles</vt:lpstr>
      <vt:lpstr>'Forma Nr.2  SB VISO'!Z_7A632666_DBD4_4CFF_BD05_66382BD6FB9E_.wvu.Cols</vt:lpstr>
      <vt:lpstr>'Forma Nr.2 ML'!Z_7A632666_DBD4_4CFF_BD05_66382BD6FB9E_.wvu.Cols</vt:lpstr>
      <vt:lpstr>'Forma Nr.2 S'!Z_7A632666_DBD4_4CFF_BD05_66382BD6FB9E_.wvu.Cols</vt:lpstr>
      <vt:lpstr>'Forma Nr.2 SB '!Z_7A632666_DBD4_4CFF_BD05_66382BD6FB9E_.wvu.Cols</vt:lpstr>
      <vt:lpstr>'Forma Nr.2 SB 1.4.4.28'!Z_7A632666_DBD4_4CFF_BD05_66382BD6FB9E_.wvu.Cols</vt:lpstr>
      <vt:lpstr>'Forma Nr.2 VBD'!Z_7A632666_DBD4_4CFF_BD05_66382BD6FB9E_.wvu.Cols</vt:lpstr>
      <vt:lpstr>'Forma Nr.2 VISO'!Z_7A632666_DBD4_4CFF_BD05_66382BD6FB9E_.wvu.Cols</vt:lpstr>
      <vt:lpstr>'Forma Nr.2  SB VISO'!Z_7A632666_DBD4_4CFF_BD05_66382BD6FB9E_.wvu.PrintTitles</vt:lpstr>
      <vt:lpstr>'Forma Nr.2 ML'!Z_7A632666_DBD4_4CFF_BD05_66382BD6FB9E_.wvu.PrintTitles</vt:lpstr>
      <vt:lpstr>'Forma Nr.2 S'!Z_7A632666_DBD4_4CFF_BD05_66382BD6FB9E_.wvu.PrintTitles</vt:lpstr>
      <vt:lpstr>'Forma Nr.2 SB '!Z_7A632666_DBD4_4CFF_BD05_66382BD6FB9E_.wvu.PrintTitles</vt:lpstr>
      <vt:lpstr>'Forma Nr.2 SB 1.4.4.28'!Z_7A632666_DBD4_4CFF_BD05_66382BD6FB9E_.wvu.PrintTitles</vt:lpstr>
      <vt:lpstr>'Forma Nr.2 VBD'!Z_7A632666_DBD4_4CFF_BD05_66382BD6FB9E_.wvu.PrintTitles</vt:lpstr>
      <vt:lpstr>'Forma Nr.2 VISO'!Z_7A632666_DBD4_4CFF_BD05_66382BD6FB9E_.wvu.PrintTitles</vt:lpstr>
      <vt:lpstr>'Forma Nr.2  SB VISO'!Z_9B727EDB_49B4_42DC_BF97_3A35178E0BFD_.wvu.Cols</vt:lpstr>
      <vt:lpstr>'Forma Nr.2 ML'!Z_9B727EDB_49B4_42DC_BF97_3A35178E0BFD_.wvu.Cols</vt:lpstr>
      <vt:lpstr>'Forma Nr.2 S'!Z_9B727EDB_49B4_42DC_BF97_3A35178E0BFD_.wvu.Cols</vt:lpstr>
      <vt:lpstr>'Forma Nr.2 SB '!Z_9B727EDB_49B4_42DC_BF97_3A35178E0BFD_.wvu.Cols</vt:lpstr>
      <vt:lpstr>'Forma Nr.2 SB 1.4.4.28'!Z_9B727EDB_49B4_42DC_BF97_3A35178E0BFD_.wvu.Cols</vt:lpstr>
      <vt:lpstr>'Forma Nr.2 VBD'!Z_9B727EDB_49B4_42DC_BF97_3A35178E0BFD_.wvu.Cols</vt:lpstr>
      <vt:lpstr>'Forma Nr.2 VISO'!Z_9B727EDB_49B4_42DC_BF97_3A35178E0BFD_.wvu.Cols</vt:lpstr>
      <vt:lpstr>'Forma Nr.2  SB VISO'!Z_9B727EDB_49B4_42DC_BF97_3A35178E0BFD_.wvu.PrintTitles</vt:lpstr>
      <vt:lpstr>'Forma Nr.2 ML'!Z_9B727EDB_49B4_42DC_BF97_3A35178E0BFD_.wvu.PrintTitles</vt:lpstr>
      <vt:lpstr>'Forma Nr.2 S'!Z_9B727EDB_49B4_42DC_BF97_3A35178E0BFD_.wvu.PrintTitles</vt:lpstr>
      <vt:lpstr>'Forma Nr.2 SB '!Z_9B727EDB_49B4_42DC_BF97_3A35178E0BFD_.wvu.PrintTitles</vt:lpstr>
      <vt:lpstr>'Forma Nr.2 SB 1.4.4.28'!Z_9B727EDB_49B4_42DC_BF97_3A35178E0BFD_.wvu.PrintTitles</vt:lpstr>
      <vt:lpstr>'Forma Nr.2 VBD'!Z_9B727EDB_49B4_42DC_BF97_3A35178E0BFD_.wvu.PrintTitles</vt:lpstr>
      <vt:lpstr>'Forma Nr.2 VISO'!Z_9B727EDB_49B4_42DC_BF97_3A35178E0BFD_.wvu.PrintTitles</vt:lpstr>
      <vt:lpstr>'Forma Nr.2  SB VISO'!Z_A64B7B98_B658_4E89_BA3D_F49D1265D61E_.wvu.Cols</vt:lpstr>
      <vt:lpstr>'Forma Nr.2 ML'!Z_A64B7B98_B658_4E89_BA3D_F49D1265D61E_.wvu.Cols</vt:lpstr>
      <vt:lpstr>'Forma Nr.2 S'!Z_A64B7B98_B658_4E89_BA3D_F49D1265D61E_.wvu.Cols</vt:lpstr>
      <vt:lpstr>'Forma Nr.2 SB '!Z_A64B7B98_B658_4E89_BA3D_F49D1265D61E_.wvu.Cols</vt:lpstr>
      <vt:lpstr>'Forma Nr.2 SB 1.4.4.28'!Z_A64B7B98_B658_4E89_BA3D_F49D1265D61E_.wvu.Cols</vt:lpstr>
      <vt:lpstr>'Forma Nr.2 VBD'!Z_A64B7B98_B658_4E89_BA3D_F49D1265D61E_.wvu.Cols</vt:lpstr>
      <vt:lpstr>'Forma Nr.2 VISO'!Z_A64B7B98_B658_4E89_BA3D_F49D1265D61E_.wvu.Cols</vt:lpstr>
      <vt:lpstr>'Forma Nr.2  SB VISO'!Z_A64B7B98_B658_4E89_BA3D_F49D1265D61E_.wvu.PrintTitles</vt:lpstr>
      <vt:lpstr>'Forma Nr.2 ML'!Z_A64B7B98_B658_4E89_BA3D_F49D1265D61E_.wvu.PrintTitles</vt:lpstr>
      <vt:lpstr>'Forma Nr.2 S'!Z_A64B7B98_B658_4E89_BA3D_F49D1265D61E_.wvu.PrintTitles</vt:lpstr>
      <vt:lpstr>'Forma Nr.2 SB '!Z_A64B7B98_B658_4E89_BA3D_F49D1265D61E_.wvu.PrintTitles</vt:lpstr>
      <vt:lpstr>'Forma Nr.2 SB 1.4.4.28'!Z_A64B7B98_B658_4E89_BA3D_F49D1265D61E_.wvu.PrintTitles</vt:lpstr>
      <vt:lpstr>'Forma Nr.2 VBD'!Z_A64B7B98_B658_4E89_BA3D_F49D1265D61E_.wvu.PrintTitles</vt:lpstr>
      <vt:lpstr>'Forma Nr.2 VISO'!Z_A64B7B98_B658_4E89_BA3D_F49D1265D61E_.wvu.PrintTitles</vt:lpstr>
      <vt:lpstr>'Forma Nr.2  SB VISO'!Z_B9470AF3_226B_4213_A7B5_37AA221FCC86_.wvu.Cols</vt:lpstr>
      <vt:lpstr>'Forma Nr.2 ML'!Z_B9470AF3_226B_4213_A7B5_37AA221FCC86_.wvu.Cols</vt:lpstr>
      <vt:lpstr>'Forma Nr.2 S'!Z_B9470AF3_226B_4213_A7B5_37AA221FCC86_.wvu.Cols</vt:lpstr>
      <vt:lpstr>'Forma Nr.2 SB '!Z_B9470AF3_226B_4213_A7B5_37AA221FCC86_.wvu.Cols</vt:lpstr>
      <vt:lpstr>'Forma Nr.2 SB 1.4.4.28'!Z_B9470AF3_226B_4213_A7B5_37AA221FCC86_.wvu.Cols</vt:lpstr>
      <vt:lpstr>'Forma Nr.2 VBD'!Z_B9470AF3_226B_4213_A7B5_37AA221FCC86_.wvu.Cols</vt:lpstr>
      <vt:lpstr>'Forma Nr.2 VISO'!Z_B9470AF3_226B_4213_A7B5_37AA221FCC86_.wvu.Cols</vt:lpstr>
      <vt:lpstr>'Forma Nr.2  SB VISO'!Z_B9470AF3_226B_4213_A7B5_37AA221FCC86_.wvu.PrintTitles</vt:lpstr>
      <vt:lpstr>'Forma Nr.2 ML'!Z_B9470AF3_226B_4213_A7B5_37AA221FCC86_.wvu.PrintTitles</vt:lpstr>
      <vt:lpstr>'Forma Nr.2 S'!Z_B9470AF3_226B_4213_A7B5_37AA221FCC86_.wvu.PrintTitles</vt:lpstr>
      <vt:lpstr>'Forma Nr.2 SB '!Z_B9470AF3_226B_4213_A7B5_37AA221FCC86_.wvu.PrintTitles</vt:lpstr>
      <vt:lpstr>'Forma Nr.2 SB 1.4.4.28'!Z_B9470AF3_226B_4213_A7B5_37AA221FCC86_.wvu.PrintTitles</vt:lpstr>
      <vt:lpstr>'Forma Nr.2 VBD'!Z_B9470AF3_226B_4213_A7B5_37AA221FCC86_.wvu.PrintTitles</vt:lpstr>
      <vt:lpstr>'Forma Nr.2 VISO'!Z_B9470AF3_226B_4213_A7B5_37AA221FCC86_.wvu.PrintTitles</vt:lpstr>
      <vt:lpstr>'Forma Nr.2  SB VISO'!Z_D669FC1B_AE0B_4417_8D6F_8460D68D5677_.wvu.Cols</vt:lpstr>
      <vt:lpstr>'Forma Nr.2 ML'!Z_D669FC1B_AE0B_4417_8D6F_8460D68D5677_.wvu.Cols</vt:lpstr>
      <vt:lpstr>'Forma Nr.2 S'!Z_D669FC1B_AE0B_4417_8D6F_8460D68D5677_.wvu.Cols</vt:lpstr>
      <vt:lpstr>'Forma Nr.2 SB '!Z_D669FC1B_AE0B_4417_8D6F_8460D68D5677_.wvu.Cols</vt:lpstr>
      <vt:lpstr>'Forma Nr.2 SB 1.4.4.28'!Z_D669FC1B_AE0B_4417_8D6F_8460D68D5677_.wvu.Cols</vt:lpstr>
      <vt:lpstr>'Forma Nr.2 VBD'!Z_D669FC1B_AE0B_4417_8D6F_8460D68D5677_.wvu.Cols</vt:lpstr>
      <vt:lpstr>'Forma Nr.2 VISO'!Z_D669FC1B_AE0B_4417_8D6F_8460D68D5677_.wvu.Cols</vt:lpstr>
      <vt:lpstr>'Forma Nr.2  SB VISO'!Z_D669FC1B_AE0B_4417_8D6F_8460D68D5677_.wvu.PrintTitles</vt:lpstr>
      <vt:lpstr>'Forma Nr.2 ML'!Z_D669FC1B_AE0B_4417_8D6F_8460D68D5677_.wvu.PrintTitles</vt:lpstr>
      <vt:lpstr>'Forma Nr.2 S'!Z_D669FC1B_AE0B_4417_8D6F_8460D68D5677_.wvu.PrintTitles</vt:lpstr>
      <vt:lpstr>'Forma Nr.2 SB '!Z_D669FC1B_AE0B_4417_8D6F_8460D68D5677_.wvu.PrintTitles</vt:lpstr>
      <vt:lpstr>'Forma Nr.2 SB 1.4.4.28'!Z_D669FC1B_AE0B_4417_8D6F_8460D68D5677_.wvu.PrintTitles</vt:lpstr>
      <vt:lpstr>'Forma Nr.2 VBD'!Z_D669FC1B_AE0B_4417_8D6F_8460D68D5677_.wvu.PrintTitles</vt:lpstr>
      <vt:lpstr>'Forma Nr.2 VISO'!Z_D669FC1B_AE0B_4417_8D6F_8460D68D5677_.wvu.PrintTitles</vt:lpstr>
      <vt:lpstr>'Forma Nr.2  SB VISO'!Z_DF4717B8_E960_4300_AF40_4AC5F93B40E3_.wvu.Cols</vt:lpstr>
      <vt:lpstr>'Forma Nr.2 ML'!Z_DF4717B8_E960_4300_AF40_4AC5F93B40E3_.wvu.Cols</vt:lpstr>
      <vt:lpstr>'Forma Nr.2 S'!Z_DF4717B8_E960_4300_AF40_4AC5F93B40E3_.wvu.Cols</vt:lpstr>
      <vt:lpstr>'Forma Nr.2 SB '!Z_DF4717B8_E960_4300_AF40_4AC5F93B40E3_.wvu.Cols</vt:lpstr>
      <vt:lpstr>'Forma Nr.2 SB 1.4.4.28'!Z_DF4717B8_E960_4300_AF40_4AC5F93B40E3_.wvu.Cols</vt:lpstr>
      <vt:lpstr>'Forma Nr.2 VBD'!Z_DF4717B8_E960_4300_AF40_4AC5F93B40E3_.wvu.Cols</vt:lpstr>
      <vt:lpstr>'Forma Nr.2 VISO'!Z_DF4717B8_E960_4300_AF40_4AC5F93B40E3_.wvu.Cols</vt:lpstr>
      <vt:lpstr>'Forma Nr.2  SB VISO'!Z_DF4717B8_E960_4300_AF40_4AC5F93B40E3_.wvu.PrintTitles</vt:lpstr>
      <vt:lpstr>'Forma Nr.2 ML'!Z_DF4717B8_E960_4300_AF40_4AC5F93B40E3_.wvu.PrintTitles</vt:lpstr>
      <vt:lpstr>'Forma Nr.2 S'!Z_DF4717B8_E960_4300_AF40_4AC5F93B40E3_.wvu.PrintTitles</vt:lpstr>
      <vt:lpstr>'Forma Nr.2 SB '!Z_DF4717B8_E960_4300_AF40_4AC5F93B40E3_.wvu.PrintTitles</vt:lpstr>
      <vt:lpstr>'Forma Nr.2 SB 1.4.4.28'!Z_DF4717B8_E960_4300_AF40_4AC5F93B40E3_.wvu.PrintTitles</vt:lpstr>
      <vt:lpstr>'Forma Nr.2 VBD'!Z_DF4717B8_E960_4300_AF40_4AC5F93B40E3_.wvu.PrintTitles</vt:lpstr>
      <vt:lpstr>'Forma Nr.2 VISO'!Z_DF4717B8_E960_4300_AF40_4AC5F93B40E3_.wvu.PrintTitles</vt:lpstr>
      <vt:lpstr>'Forma Nr.2  SB VISO'!Z_F677807F_46FD_43C6_BB8F_08ECC7636E03_.wvu.Cols</vt:lpstr>
      <vt:lpstr>'Forma Nr.2 ML'!Z_F677807F_46FD_43C6_BB8F_08ECC7636E03_.wvu.Cols</vt:lpstr>
      <vt:lpstr>'Forma Nr.2 S'!Z_F677807F_46FD_43C6_BB8F_08ECC7636E03_.wvu.Cols</vt:lpstr>
      <vt:lpstr>'Forma Nr.2 SB '!Z_F677807F_46FD_43C6_BB8F_08ECC7636E03_.wvu.Cols</vt:lpstr>
      <vt:lpstr>'Forma Nr.2 SB 1.4.4.28'!Z_F677807F_46FD_43C6_BB8F_08ECC7636E03_.wvu.Cols</vt:lpstr>
      <vt:lpstr>'Forma Nr.2 VBD'!Z_F677807F_46FD_43C6_BB8F_08ECC7636E03_.wvu.Cols</vt:lpstr>
      <vt:lpstr>'Forma Nr.2 VISO'!Z_F677807F_46FD_43C6_BB8F_08ECC7636E03_.wvu.Cols</vt:lpstr>
      <vt:lpstr>'Forma Nr.2  SB VISO'!Z_F677807F_46FD_43C6_BB8F_08ECC7636E03_.wvu.PrintTitles</vt:lpstr>
      <vt:lpstr>'Forma Nr.2 ML'!Z_F677807F_46FD_43C6_BB8F_08ECC7636E03_.wvu.PrintTitles</vt:lpstr>
      <vt:lpstr>'Forma Nr.2 S'!Z_F677807F_46FD_43C6_BB8F_08ECC7636E03_.wvu.PrintTitles</vt:lpstr>
      <vt:lpstr>'Forma Nr.2 SB '!Z_F677807F_46FD_43C6_BB8F_08ECC7636E03_.wvu.PrintTitles</vt:lpstr>
      <vt:lpstr>'Forma Nr.2 SB 1.4.4.28'!Z_F677807F_46FD_43C6_BB8F_08ECC7636E03_.wvu.PrintTitles</vt:lpstr>
      <vt:lpstr>'Forma Nr.2 VBD'!Z_F677807F_46FD_43C6_BB8F_08ECC7636E03_.wvu.PrintTitles</vt:lpstr>
      <vt:lpstr>'Forma Nr.2 VISO'!Z_F677807F_46FD_43C6_BB8F_08ECC7636E03_.wvu.PrintTitles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Jolanta Puodžiūnienė</dc:creator>
  <cp:keywords/>
  <dc:description/>
  <cp:lastModifiedBy>Centralizuota Buhalterija</cp:lastModifiedBy>
  <dcterms:created xsi:type="dcterms:W3CDTF">2024-03-04T09:28:51Z</dcterms:created>
  <dcterms:modified xsi:type="dcterms:W3CDTF">2026-01-14T13:47:15Z</dcterms:modified>
  <cp:category/>
</cp:coreProperties>
</file>