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ven\Desktop\LAISVALAIKIO CENTRAS\ATASKAITOS 2023m\finansinės ataskaitos 2023m\"/>
    </mc:Choice>
  </mc:AlternateContent>
  <xr:revisionPtr revIDLastSave="0" documentId="13_ncr:1_{CE11DEE9-4677-475E-BF1B-25BED215A31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B" sheetId="2" r:id="rId1"/>
    <sheet name="VR" sheetId="3" r:id="rId2"/>
    <sheet name="FINASAVIMO SUMOS" sheetId="1" r:id="rId3"/>
  </sheets>
  <definedNames>
    <definedName name="_xlnm.Print_Area" localSheetId="0">FB!$A$1:$I$119</definedName>
    <definedName name="_xlnm.Print_Area" localSheetId="2">'FINASAVIMO SUMOS'!$A$1:$N$29</definedName>
    <definedName name="_xlnm.Print_Titles" localSheetId="0">FB!$19:$19</definedName>
    <definedName name="_xlnm.Print_Titles" localSheetId="2">'FINASAVIMO SUMOS'!$10:$12</definedName>
    <definedName name="_xlnm.Print_Titles" localSheetId="1">VR!$20:$20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7" i="3" l="1"/>
  <c r="I47" i="3"/>
  <c r="J31" i="3"/>
  <c r="I31" i="3"/>
  <c r="J28" i="3"/>
  <c r="I28" i="3"/>
  <c r="J22" i="3"/>
  <c r="I22" i="3"/>
  <c r="J21" i="3"/>
  <c r="J46" i="3" s="1"/>
  <c r="J54" i="3" s="1"/>
  <c r="J56" i="3" s="1"/>
  <c r="I21" i="3"/>
  <c r="I46" i="3" s="1"/>
  <c r="I54" i="3" s="1"/>
  <c r="I56" i="3" s="1"/>
  <c r="H25" i="1"/>
  <c r="N24" i="1"/>
  <c r="N23" i="1"/>
  <c r="M22" i="1"/>
  <c r="L22" i="1"/>
  <c r="K22" i="1"/>
  <c r="J22" i="1"/>
  <c r="I22" i="1"/>
  <c r="H22" i="1"/>
  <c r="G22" i="1"/>
  <c r="F22" i="1"/>
  <c r="E22" i="1"/>
  <c r="D22" i="1"/>
  <c r="N22" i="1" s="1"/>
  <c r="N21" i="1"/>
  <c r="N20" i="1"/>
  <c r="M19" i="1"/>
  <c r="L19" i="1"/>
  <c r="K19" i="1"/>
  <c r="J19" i="1"/>
  <c r="I19" i="1"/>
  <c r="H19" i="1"/>
  <c r="G19" i="1"/>
  <c r="F19" i="1"/>
  <c r="E19" i="1"/>
  <c r="N19" i="1" s="1"/>
  <c r="D19" i="1"/>
  <c r="N18" i="1"/>
  <c r="N17" i="1"/>
  <c r="M16" i="1"/>
  <c r="L16" i="1"/>
  <c r="K16" i="1"/>
  <c r="J16" i="1"/>
  <c r="I16" i="1"/>
  <c r="H16" i="1"/>
  <c r="G16" i="1"/>
  <c r="F16" i="1"/>
  <c r="N16" i="1" s="1"/>
  <c r="E16" i="1"/>
  <c r="D16" i="1"/>
  <c r="N15" i="1"/>
  <c r="N14" i="1"/>
  <c r="M13" i="1"/>
  <c r="M25" i="1" s="1"/>
  <c r="L13" i="1"/>
  <c r="L25" i="1" s="1"/>
  <c r="K13" i="1"/>
  <c r="K25" i="1" s="1"/>
  <c r="J13" i="1"/>
  <c r="J25" i="1" s="1"/>
  <c r="I13" i="1"/>
  <c r="I25" i="1" s="1"/>
  <c r="H13" i="1"/>
  <c r="G13" i="1"/>
  <c r="N13" i="1" s="1"/>
  <c r="F13" i="1"/>
  <c r="E13" i="1"/>
  <c r="D13" i="1"/>
  <c r="H90" i="2"/>
  <c r="G90" i="2"/>
  <c r="H86" i="2"/>
  <c r="H84" i="2" s="1"/>
  <c r="G86" i="2"/>
  <c r="G84" i="2"/>
  <c r="H75" i="2"/>
  <c r="G75" i="2"/>
  <c r="H69" i="2"/>
  <c r="G69" i="2"/>
  <c r="G64" i="2" s="1"/>
  <c r="H65" i="2"/>
  <c r="H64" i="2" s="1"/>
  <c r="G65" i="2"/>
  <c r="H59" i="2"/>
  <c r="H94" i="2" s="1"/>
  <c r="G59" i="2"/>
  <c r="G94" i="2" s="1"/>
  <c r="H49" i="2"/>
  <c r="G49" i="2"/>
  <c r="H42" i="2"/>
  <c r="H41" i="2" s="1"/>
  <c r="G42" i="2"/>
  <c r="G41" i="2" s="1"/>
  <c r="H27" i="2"/>
  <c r="G27" i="2"/>
  <c r="H21" i="2"/>
  <c r="H20" i="2" s="1"/>
  <c r="H58" i="2" s="1"/>
  <c r="G21" i="2"/>
  <c r="G20" i="2"/>
  <c r="G58" i="2" s="1"/>
  <c r="F25" i="1" l="1"/>
  <c r="G25" i="1"/>
  <c r="D25" i="1"/>
  <c r="N25" i="1" s="1"/>
  <c r="E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382A8CCF-3F25-4C7D-A351-354DD30DDE46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05623866-75F4-4D43-8307-BAAA60E82A07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6A9FA1B3-CD82-4973-87E4-4ABF280A9765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7C94B5B7-2ED3-43CF-AB31-D58DE471F564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3CEB8ED8-4E9E-48FE-AA06-0FBB6C6DBE8D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6458EF86-7DFB-44A7-80DC-9740CE86C961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3CAE9C9A-0496-4238-861F-CB5138E43204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0212B3F1-C199-4111-9921-80EA4E244B6E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66A6EE89-1936-4958-8B3D-BE809AC64960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3A95CE35-451F-4776-A53B-32E8836228BC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93005612-87C1-4E14-B01C-FC6E55C7318E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8ECA2F40-E5F2-408C-9D18-722141ABC172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413EFE8D-1AA6-475E-AEC3-F38C9A98F242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FA648168-E61A-416E-BB20-83CF7412DBD5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D4285307-C2C6-4456-93CE-6D44A4BC52C8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5EE09588-1C69-462B-8C55-38A8B511CB8A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A9042810-8DFC-403B-9CB7-2143FE74E6F4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25CD0B64-A630-49AF-A34D-CD27E9875002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24073CF7-E8EA-4C1B-B528-52CBA37D3BB1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B9C6AB16-C6D9-4666-BE09-0EE2C58F0055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42844A9F-C7BC-466F-9AE0-4B51525594E3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06F6F294-F825-44C2-A928-F5C1FCA329E8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AC0B8ECC-9893-4FC4-9581-25DB7690113B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364ABAEE-A36B-486C-98AA-79A7A25A294A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AF16EAE4-F1B6-4442-AA96-F70408FD2A40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BAA48F59-7FF9-4185-96EB-CEA6C359D134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AA98414B-719F-4CF6-85A1-9A9D2DF64A15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85743707-8353-40C4-A95B-04D483223CB9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7CEC06B0-7453-47FA-8A3A-FDF9146059D4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7C90CB03-A699-4C94-A28A-282A31213447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F0AE0044-B0B1-43C3-8989-A9F1D607BD57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86DB6067-7F48-4DA5-9551-F22502820623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E839454B-1409-44FD-8EE2-B0AFA8AFBEC9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891BCDD4-461B-49CE-A97C-EC5D4DE3DDA8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9215A510-13DE-4935-8E91-1E7A746DCE94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E7A1EA2D-0110-4F4A-ABF6-F329B0527D82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A3200E7A-F6F8-4891-A2C1-B55BB70CF228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CE11BB5C-9D58-49BB-988B-0D58B25A876A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B19FD19E-B4DC-42F1-BC56-286E17C6DD71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50B18A93-6E4F-4F60-8CF8-7168E408E57F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E5E918FA-7BAC-48D3-8627-4E4424D651CD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50F95783-3D50-4EBE-9B81-A6CADD5853FD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F2BB27DD-7852-4146-8377-607A68BDE809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98183A82-D070-4D83-9ABE-9D265A214FBF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A14BFC04-1D1F-48CD-B85C-1FF7CCFA435D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BB3EFDC3-8ABA-40F9-9D2B-BBCCC976EEC6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2F5E2EC3-DEF5-441F-8175-B7C847931044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E290DA39-7807-4235-B010-FD38532962C7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68CFB5E8-7D78-4E52-8B9C-392D5E1DBD72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81247B8E-BDBB-49B6-9595-528E1BC8748F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34F69B58-26A0-497E-9465-14B97C813D47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84026FFD-66B9-46C6-9CC9-1FE9AF983316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77B17180-D671-4A03-B1BC-4027BA4F23DA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2128DD76-ED75-49E7-AA87-D4A69592AFF8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50CC6B82-5060-469F-9FAB-1B1713B81C07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79D04638-C0A8-4842-97AE-19DD98632A29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D31F1ACF-B241-4450-829B-A749241B6726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FC455250-2238-4BE5-B0F1-FB127438816D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E292D032-0262-40EB-8F07-39E79DD6FE8A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6CEE3654-CE2B-4138-B13D-B5E92B03F318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2A3E9BD3-E504-4BE3-A07F-897A727BB900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1CA26E94-523D-4116-931E-F3932E45EEB1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C51E4BC2-2AB9-4DA4-A56B-21209B195989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80354BD8-A1B0-416C-AFFB-D107E82D7D85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E0263081-E24C-4B9A-BE7F-60D2FE07D13C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AABD256C-C76F-419B-BD75-6311A3073D2B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EA43566E-BC3F-4E8A-8AC2-BD6A8EBD342B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F5F69456-73BB-4DEB-AA4C-2C73079F76B6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0BD941D1-42F8-45F3-9232-0508ECBD1957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09F51087-9E40-4842-A9FB-68372F1649E5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6AD527EA-5C30-4411-B735-3863FA40929E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9AF27161-3EFD-4067-8801-9F20ED306C83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DC876165-6E92-4E4F-945A-5A8DA26DCA27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97C59D4B-01E7-4F58-B82E-9A550AF6A6BF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6769B534-FB35-4C87-812E-B06A295F6C65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6CE811D7-FB03-4F43-A5A8-3326C59F958B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A1EF7FC7-7ED2-4024-81D2-44BEA8FAB7D8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CA60AD69-D621-4478-8C83-5562BE55CF85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FCFD67D2-6EBC-4715-B1A5-5542EAD1C60F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9CCD8DFA-A5EB-42F4-B6D3-57B02D463EB0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301A5A19-D7BD-4712-AB7E-DACF61127443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62A16BB0-BC72-452D-9A72-09113C015D3A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397517B0-B842-4F72-B747-CBDF91DEE3A8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142675F5-A996-4FD1-821F-D087F43FC750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BBE3F30B-ACD0-48AE-92DB-974B97D4424E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3BC7C95D-AB75-4AE3-96D6-757D41059898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58AE9BF4-FAB3-44E3-8A0C-C8FBEDAAB4E9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52CC2B10-8F1B-4A9B-9438-309BC5FBBA7F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D91487F0-C8E9-4EED-8407-E3D72218D48F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55BAF75A-9803-4D78-901A-5B2EF1951682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FE5F519F-BF41-49CF-82EB-4119E7149E48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1904D543-72B6-4DA7-97CF-A84304CF3E8F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1A54E231-EE03-4D5C-A92E-6C9007CFCBD0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0A05BCD0-C1E0-4AE2-ABD6-C27D1BDC9BEB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90020D6E-2039-40DE-93F9-81495957D29A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AFEA1BA9-D17E-4AD6-A441-0501E087052F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8B0FDDAB-787A-49D4-83BB-288C03908121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382DAEC3-4F7D-4928-B867-D45D3062A5B6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66FEDBD4-5D51-4FA5-BEAC-269155B1B6B1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F5C43045-AAD0-4715-9A67-7FDB61D7B4DF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46EA10DC-9900-45D1-9FC5-1014423A8D0D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7B1D3B6A-FED8-4B4F-AEEB-20451EBCC5D8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619B2628-2239-46C7-AB28-3660E5E859AE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A0557657-9A65-4AED-BA4C-5F1F5E70ACF1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93D66D93-D5F7-4B82-AA58-95B752E56EF9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75336B8F-3954-4553-923F-EECCA9133837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F7CFA0F3-614A-4347-9383-E702055D0465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<sst xmlns="http://schemas.openxmlformats.org/spreadsheetml/2006/main" count="511" uniqueCount="277">
  <si>
    <t/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</si>
  <si>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</si>
  <si>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</si>
  <si>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</si>
  <si>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</si>
  <si>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</si>
  <si>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</si>
  <si>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</si>
  <si>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</si>
  <si>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</si>
  <si>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</si>
  <si>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</si>
  <si>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</si>
  <si>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</si>
  <si>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</si>
  <si>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</si>
  <si>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</si>
  <si>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</si>
  <si>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</si>
  <si>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</si>
  <si>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</si>
  <si>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</si>
  <si>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</si>
  <si>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</si>
  <si>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</si>
  <si>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0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</si>
  <si>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</si>
  <si>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</si>
  <si>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</si>
  <si>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</si>
  <si>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</si>
  <si>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</si>
  <si>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</si>
  <si>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</si>
  <si>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</si>
  <si>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</si>
  <si>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</si>
  <si>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</si>
  <si>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</si>
  <si>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</si>
  <si>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</si>
  <si>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</si>
  <si>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</si>
  <si>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(vardas ir pavardė)</t>
  </si>
  <si>
    <t>(parašas)</t>
  </si>
  <si>
    <t xml:space="preserve">(ataskaitą parengusio asmens pareigų pavadinimas)                   </t>
  </si>
  <si>
    <t>Viktorija Kaprizkina</t>
  </si>
  <si>
    <t>(viešojo sektoriaus subjekto vadovo arba jo įgalioto administracijos vadovo pareigų pavadinimas)</t>
  </si>
  <si>
    <t>Skaidra  Karalienė</t>
  </si>
  <si>
    <t>IŠ VISO FINANSAVIMO SUMŲ, ĮSIPAREIGOJIMŲ, GRYNOJO TURTO IR MAŽUMOS DALIES:</t>
  </si>
  <si>
    <t>MAŽUMOS DALIS</t>
  </si>
  <si>
    <t>G.</t>
  </si>
  <si>
    <t>Ankstesnių metų perviršis ar deficitas</t>
  </si>
  <si>
    <t>IV.2</t>
  </si>
  <si>
    <t>Einamųjų metų perviršis ar deficitas</t>
  </si>
  <si>
    <t>IV.1</t>
  </si>
  <si>
    <t>Sukauptas perviršis ar deficitas</t>
  </si>
  <si>
    <t>IV.</t>
  </si>
  <si>
    <t>Nuosavybės metodo įtaka</t>
  </si>
  <si>
    <t>III.</t>
  </si>
  <si>
    <t>Kiti rezervai</t>
  </si>
  <si>
    <t>II.2</t>
  </si>
  <si>
    <t>Tikrosios vertės rezervas</t>
  </si>
  <si>
    <t>II.1</t>
  </si>
  <si>
    <t>Rezervai</t>
  </si>
  <si>
    <t>II.</t>
  </si>
  <si>
    <t>Dalininkų kapitalas</t>
  </si>
  <si>
    <t>I.</t>
  </si>
  <si>
    <t>GRYNASIS TURTAS</t>
  </si>
  <si>
    <t>F.</t>
  </si>
  <si>
    <t>Kiti trumpalaikiai įsipareigojimai</t>
  </si>
  <si>
    <t>II.12</t>
  </si>
  <si>
    <t>Sukauptos mokėtinos sumos</t>
  </si>
  <si>
    <t>II.11</t>
  </si>
  <si>
    <t>Su darbo santykiais susiję įsipareigojimai</t>
  </si>
  <si>
    <t>II.10</t>
  </si>
  <si>
    <t>Tiekėjams mokėtinos sumos</t>
  </si>
  <si>
    <t>II.9</t>
  </si>
  <si>
    <t>Grąžintini mokesčiai, įmokos ir jų permokos</t>
  </si>
  <si>
    <t>II.8</t>
  </si>
  <si>
    <t>Mokėtinos socialinės išmokos</t>
  </si>
  <si>
    <t>II.7</t>
  </si>
  <si>
    <t>Kitos mokėtinos sumos biudžetui</t>
  </si>
  <si>
    <t>II.6.2</t>
  </si>
  <si>
    <t>Grąžintinos finansavimo sumos</t>
  </si>
  <si>
    <t>II.6.1</t>
  </si>
  <si>
    <t>Mokėtinos sumos į biudžetus ir fondus</t>
  </si>
  <si>
    <t>II.6</t>
  </si>
  <si>
    <t>Mokėtinos sumos į Europos Sąjungos biudžetą</t>
  </si>
  <si>
    <t>II.5</t>
  </si>
  <si>
    <t>Mokėtinos subsidijos, dotacijos ir finansavimo sumos</t>
  </si>
  <si>
    <t>II.4</t>
  </si>
  <si>
    <t>Trumpalaikiai finansiniai įsipareigojimai</t>
  </si>
  <si>
    <t>II.3</t>
  </si>
  <si>
    <t>Ilgalaikių įsipareigojimų einamųjų metų dalis</t>
  </si>
  <si>
    <t>Ilgalaikių atidėjinių einamųjų metų dalis ir trumpalaikiai atidėjiniai</t>
  </si>
  <si>
    <t>Trumpalaikiai įsipareigojimai</t>
  </si>
  <si>
    <t>Kiti ilgalaikiai įsipareigojimai</t>
  </si>
  <si>
    <t xml:space="preserve">I.3 </t>
  </si>
  <si>
    <t>Ilgalaikiai atidėjiniai</t>
  </si>
  <si>
    <t>I.2</t>
  </si>
  <si>
    <t>Ilgalaikiai finansiniai įsipareigojimai</t>
  </si>
  <si>
    <t>I.1</t>
  </si>
  <si>
    <t>Ilgalaikiai įsipareigojimai</t>
  </si>
  <si>
    <t>ĮSIPAREIGOJIMAI</t>
  </si>
  <si>
    <t>E.</t>
  </si>
  <si>
    <t>Iš kitų šaltinių</t>
  </si>
  <si>
    <t xml:space="preserve">IV. </t>
  </si>
  <si>
    <t>Iš Europos Sąjungos, užsienio valstybių ir tarptautinių organizacijų</t>
  </si>
  <si>
    <t>Iš savivaldybės biudžeto</t>
  </si>
  <si>
    <t xml:space="preserve">Iš valstybės biudžeto </t>
  </si>
  <si>
    <t>FINANSAVIMO SUMOS</t>
  </si>
  <si>
    <t>D.</t>
  </si>
  <si>
    <t>IŠ VISO TURTO:</t>
  </si>
  <si>
    <t>Pinigai ir pinigų ekvivalentai</t>
  </si>
  <si>
    <t>V.</t>
  </si>
  <si>
    <t>Trumpalaikės investicijos</t>
  </si>
  <si>
    <t>Kitos gautinos sumos</t>
  </si>
  <si>
    <t>III.6</t>
  </si>
  <si>
    <t>Sukauptos gautinos sumos</t>
  </si>
  <si>
    <t>III.5</t>
  </si>
  <si>
    <t>Gautinos sumos už turto naudojimą, parduotas prekes, turtą, paslaugas</t>
  </si>
  <si>
    <t>III.4</t>
  </si>
  <si>
    <t>Gautinos finansavimo sumos</t>
  </si>
  <si>
    <t>III.3</t>
  </si>
  <si>
    <t>Gautini mokesčiai ir socialinės įmokos</t>
  </si>
  <si>
    <t>III.2</t>
  </si>
  <si>
    <t>Gautinos trumpalaikės finansinės sumos</t>
  </si>
  <si>
    <t>III.1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</si>
  <si>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</si>
  <si>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Išankstiniai apmokėjimai</t>
  </si>
  <si>
    <t>Ilgalaikis materialusis ir biologinis turtas, skirtas parduoti</t>
  </si>
  <si>
    <t>I.5</t>
  </si>
  <si>
    <t>Pagaminta produkcija, atsargos, skirtos parduoti (perduoti)</t>
  </si>
  <si>
    <t>I.4</t>
  </si>
  <si>
    <t>Nebaigta gaminti produkcija ir nebaigtos vykdyti sutartys</t>
  </si>
  <si>
    <t>I.3</t>
  </si>
  <si>
    <t>Medžiagos, žaliavos ir ūkinis inventorius</t>
  </si>
  <si>
    <t>Strateginės ir neliečiamosios atsargos</t>
  </si>
  <si>
    <t>Atsargos</t>
  </si>
  <si>
    <t>TRUMPALAIKIS TURTAS</t>
  </si>
  <si>
    <t>C.</t>
  </si>
  <si>
    <t>BIOLOGINIS TURTAS</t>
  </si>
  <si>
    <t>B.</t>
  </si>
  <si>
    <t>Kitas ilgalaikis turtas</t>
  </si>
  <si>
    <t>Mineraliniai ištekliai</t>
  </si>
  <si>
    <t>Ilgalaikis finansinis turtas</t>
  </si>
  <si>
    <t>Nebaigta statyba ir išankstiniai mokėjimai</t>
  </si>
  <si>
    <t>Kultūros ir kitos vertybės</t>
  </si>
  <si>
    <t>Baldai, biuro įranga ir kitas ilgalaikis materialusis turtas</t>
  </si>
  <si>
    <t>Transporto priemonės</t>
  </si>
  <si>
    <t>Mašinos ir įrenginiai</t>
  </si>
  <si>
    <t>Kiti statiniai</t>
  </si>
  <si>
    <t>Infrastruktūros statiniai</t>
  </si>
  <si>
    <t>Pastatai</t>
  </si>
  <si>
    <t>Žemė</t>
  </si>
  <si>
    <t>Ilgalaikis materialusis turtas</t>
  </si>
  <si>
    <t>Prestižas</t>
  </si>
  <si>
    <t>Nebaigti projektai ir išankstiniai mokėjimai</t>
  </si>
  <si>
    <t>Kitas nematerialusis turtas</t>
  </si>
  <si>
    <t>Programinė įranga ir jos licencijos</t>
  </si>
  <si>
    <t>Plėtros darbai</t>
  </si>
  <si>
    <t>Nematerialusis turtas</t>
  </si>
  <si>
    <t>ILGALAIKIS TURTAS</t>
  </si>
  <si>
    <t>A.</t>
  </si>
  <si>
    <t>Paskutinė praėjusio ataskaitinio laikotarpio diena</t>
  </si>
  <si>
    <t>Paskutinė ataskaitinio laikotarpio diena</t>
  </si>
  <si>
    <t xml:space="preserve">Pastabos Nr. </t>
  </si>
  <si>
    <t>Straipsniai</t>
  </si>
  <si>
    <t>(data)</t>
  </si>
  <si>
    <t>PAGAL  2023-09-30 D. DUOMENIS</t>
  </si>
  <si>
    <t>FINANSINĖS BŪKLĖS ATASKAITA</t>
  </si>
  <si>
    <t>(viešojo sektoriaus subjekto, parengusio finansinės būklės ataskaitą (konsoliduotąją finansinės būklės ataskaitą), kodas, adresas)</t>
  </si>
  <si>
    <t>Įm.k.195174984 Laugalių 6 , Gargždai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</si>
  <si>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</si>
  <si>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Gargždų vaikų ir jaunimo laisvalaikio centras</t>
  </si>
  <si>
    <t>(Žemesniojo lygio viešojo sektoriaus subjektų, išskyrus mokesčių fondus ir išteklių fondus, finansinės būklės ataskaitos forma)</t>
  </si>
  <si>
    <t>2 priedas</t>
  </si>
  <si>
    <t>2-ojo VSAFAS „Finansinės būklės ataskaita“</t>
  </si>
  <si>
    <t xml:space="preserve">  (parašas)</t>
  </si>
  <si>
    <t xml:space="preserve">vyriausiasis buhalteris (buhalteris)                                                                                      </t>
  </si>
  <si>
    <t xml:space="preserve">(viešojo sektoriaus subjekto vadovas arba jo įgaliotas administracijos vadovas)                           </t>
  </si>
  <si>
    <t>TENKANTIS MAŽUMOS DALIAI</t>
  </si>
  <si>
    <t>TENKANTIS KONTROLIUOJANČIAJAM SUBJEKTUI</t>
  </si>
  <si>
    <t>GRYNASIS PERVIRŠIS AR DEFICITAS</t>
  </si>
  <si>
    <t>J.</t>
  </si>
  <si>
    <t>NUOSAVYBĖS METODO ĮTAKA</t>
  </si>
  <si>
    <t>GRYNASIS PERVIRŠIS AR DEFICITAS PRIEŠ NUOSAVYBĖS METODO ĮTAKĄ</t>
  </si>
  <si>
    <t>H.</t>
  </si>
  <si>
    <t>PELNO MOKESTIS</t>
  </si>
  <si>
    <t>APSKAITOS POLITIKOS KEITIMO IR ESMINIŲ APSKAITOS KLAIDŲ TAISYMO ĮTAKA</t>
  </si>
  <si>
    <t>FINANSINĖS IR INVESTICINĖS VEIKLOS REZULTATAS</t>
  </si>
  <si>
    <t>KITOS VEIKLOS SĄNAUDOS</t>
  </si>
  <si>
    <t>Kitos veiklos sąnaudos</t>
  </si>
  <si>
    <t xml:space="preserve">III. </t>
  </si>
  <si>
    <t>PERVESTINOS Į BIUDŽETĄ KITOS VEIKLOS PAJAMOS</t>
  </si>
  <si>
    <t>KITOS VEIKLOS PAJAMOS</t>
  </si>
  <si>
    <t>Kitos veiklos pajamos</t>
  </si>
  <si>
    <t xml:space="preserve">I. </t>
  </si>
  <si>
    <t>KITOS VEIKLOS REZULTATAS</t>
  </si>
  <si>
    <t>PAGRINDINĖS VEIKLOS PERVIRŠIS AR DEFICITAS</t>
  </si>
  <si>
    <t>KITOS</t>
  </si>
  <si>
    <t xml:space="preserve">Kitos </t>
  </si>
  <si>
    <t>XIV.</t>
  </si>
  <si>
    <t>KITŲ PASLAUGŲ</t>
  </si>
  <si>
    <t>kitų paslaugų</t>
  </si>
  <si>
    <t>XIII.</t>
  </si>
  <si>
    <t>FINANSAVIMO</t>
  </si>
  <si>
    <t>finansavimo</t>
  </si>
  <si>
    <t>XII.</t>
  </si>
  <si>
    <t>NUOMOS</t>
  </si>
  <si>
    <t>nuomos</t>
  </si>
  <si>
    <t>XI.</t>
  </si>
  <si>
    <t>SOCIALINIŲ IŠMOKŲ</t>
  </si>
  <si>
    <t>socialinių išmokų</t>
  </si>
  <si>
    <t>X.</t>
  </si>
  <si>
    <t>SUNAUDOTŲ IR PARDUOTŲ ATSARGŲ SAVIKAINA</t>
  </si>
  <si>
    <t>IX.</t>
  </si>
  <si>
    <t>NUVERTĖJIMO IR NURAŠYTŲ SUMŲ</t>
  </si>
  <si>
    <t>VIII.</t>
  </si>
  <si>
    <t>PAPRASTOJO REMONTO IR EKSPLOATAVIMO</t>
  </si>
  <si>
    <t>PAPRASTOJO Remonto IR EKSPLOATAVIMO</t>
  </si>
  <si>
    <t>VII.</t>
  </si>
  <si>
    <t>KVALIFIKACIJOS KĖLIMO</t>
  </si>
  <si>
    <t xml:space="preserve">Kvalifikacijos kėlimo </t>
  </si>
  <si>
    <t>VI.</t>
  </si>
  <si>
    <t>TRANSPORTO</t>
  </si>
  <si>
    <t xml:space="preserve">Transporto </t>
  </si>
  <si>
    <t>KOMANDIRUOČIŲ</t>
  </si>
  <si>
    <t xml:space="preserve">Komandiruočių </t>
  </si>
  <si>
    <t>KOMUNALINIŲ PASLAUGŲ IR RYŠIŲ</t>
  </si>
  <si>
    <t>KOMUNALINIŲ PASLAUGŲ IR ryšių</t>
  </si>
  <si>
    <t>NUSIDĖVĖJIMO IR AMORTIZACIJOS</t>
  </si>
  <si>
    <t>Nusidėvėjimo ir amortizacijos</t>
  </si>
  <si>
    <t>DARBO UŽMOKESČIO IR SOCIALINIO DRAUDIMO</t>
  </si>
  <si>
    <t xml:space="preserve">Darbo užmokesčio ir socialinio draudimo </t>
  </si>
  <si>
    <t>PAGRINDINĖS VEIKLOS SĄNAUDOS</t>
  </si>
  <si>
    <t>Pervestinų pagrindinės veiklos kitų pajamų suma</t>
  </si>
  <si>
    <t>III.2.</t>
  </si>
  <si>
    <t>Pagrindinės veiklos kitos pajamos</t>
  </si>
  <si>
    <t>III.1.</t>
  </si>
  <si>
    <t xml:space="preserve">PAGRINDINĖS VEIKLOS KITOS PAJAMOS </t>
  </si>
  <si>
    <t>MOKESČIŲ IR SOCIALINIŲ ĮMOKŲ PAJAMOS</t>
  </si>
  <si>
    <t>Iš kitų finansavimo šaltinių</t>
  </si>
  <si>
    <t>I.4.</t>
  </si>
  <si>
    <t>Iš ES, užsienio valstybių ir tarptautinių organizacijų lėšų</t>
  </si>
  <si>
    <t>I.3.</t>
  </si>
  <si>
    <t xml:space="preserve">Iš savivaldybių biudžetų </t>
  </si>
  <si>
    <t>I.2.</t>
  </si>
  <si>
    <t>I.1.</t>
  </si>
  <si>
    <t>FINANSAVIMO PAJAMOS</t>
  </si>
  <si>
    <t>PAGRINDINĖS VEIKLOS PAJAMOS</t>
  </si>
  <si>
    <t>Praėjęs ataskaitinis laikotarpis</t>
  </si>
  <si>
    <t>Ataskaitinis laikotarpis</t>
  </si>
  <si>
    <t>Pastabos Nr.</t>
  </si>
  <si>
    <t>VEIKLOS REZULTATŲ ATASKAITA</t>
  </si>
  <si>
    <t>arba konsoliduotąją veiklos rezultatų ataskaitą,  kodas, adresas)</t>
  </si>
  <si>
    <t>(viešojo sektoriaus subjekto, parengusio veiklos rezultatų ataskaitą</t>
  </si>
  <si>
    <t>(viešojo sektoriaus subjekto arba viešojo sektoriaus subjektų grupės pavadinimas)</t>
  </si>
  <si>
    <t>(įskaitant socialinės apsaugos fondus), veiklos rezultatų ataskaitos forma)</t>
  </si>
  <si>
    <t>(Žemesniojo lygio viešojo sektoriaus subjektų, išskyrus mokesčių fondus ir išteklių fondus</t>
  </si>
  <si>
    <t>3-iojo VSAFAS „Veiklos rezultatų ataskaita“</t>
  </si>
  <si>
    <t xml:space="preserve">Pateikimo valiuta ir tikslumas: eurais </t>
  </si>
  <si>
    <t>Pateikimo valiuta ir tikslumas: eurais</t>
  </si>
  <si>
    <t>Direktorė</t>
  </si>
  <si>
    <t xml:space="preserve">Direktorė                     </t>
  </si>
  <si>
    <t xml:space="preserve">Biudžetinių įstaigų centralizuotos apskaitos skyriaus vedėja                            </t>
  </si>
  <si>
    <t xml:space="preserve">Biudžetinių įstaigų centralizuotos apskaitos skyriaus vedėja </t>
  </si>
  <si>
    <t>P21</t>
  </si>
  <si>
    <t>P22</t>
  </si>
  <si>
    <t>P04</t>
  </si>
  <si>
    <t>P10</t>
  </si>
  <si>
    <t>P11</t>
  </si>
  <si>
    <t>P12</t>
  </si>
  <si>
    <t>P17</t>
  </si>
  <si>
    <t>P18</t>
  </si>
  <si>
    <t>2023-10-27 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</si>
</sst>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sz val="10"/>
      <name val="Arial"/>
      <charset val="186"/>
    </font>
    <font>
      <sz val="9"/>
      <name val="Arial"/>
    </font>
    <font>
      <strike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u/>
      <sz val="10"/>
      <name val="Times New Roman"/>
      <family val="1"/>
      <charset val="186"/>
    </font>
    <font>
      <b/>
      <sz val="10"/>
      <name val="Arial"/>
      <charset val="186"/>
    </font>
    <font>
      <sz val="9"/>
      <name val="Times New Roman"/>
      <family val="1"/>
      <charset val="186"/>
    </font>
    <font>
      <sz val="9"/>
      <color indexed="8"/>
      <name val="Tahoma"/>
      <charset val="186"/>
    </font>
    <font>
      <sz val="10"/>
      <name val="Arial"/>
    </font>
    <font>
      <sz val="11"/>
      <name val="Arial"/>
    </font>
    <font>
      <sz val="12"/>
      <name val="Arial"/>
    </font>
    <font>
      <b/>
      <sz val="12"/>
      <name val="Arial"/>
    </font>
    <font>
      <i/>
      <sz val="11"/>
      <name val="TimesNewRoman,Bold"/>
    </font>
    <font>
      <sz val="11"/>
      <name val="TimesNewRoman,Bold"/>
    </font>
    <font>
      <u/>
      <sz val="11"/>
      <name val="TimesNewRoman,Bold"/>
      <charset val="186"/>
    </font>
    <font>
      <b/>
      <sz val="11"/>
      <name val="TimesNewRoman,Bold"/>
    </font>
    <font>
      <sz val="12"/>
      <name val="TimesNewRoman,Bold"/>
    </font>
    <font>
      <b/>
      <sz val="12"/>
      <color indexed="8"/>
      <name val="Times New Roman"/>
      <family val="1"/>
      <charset val="186"/>
    </font>
    <font>
      <sz val="9"/>
      <color indexed="8"/>
      <name val="Tahoma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8" fillId="0" borderId="0"/>
    <xf numFmtId="0" fontId="36" fillId="0" borderId="0"/>
  </cellStyleXfs>
  <cellXfs count="222">
    <xf numFmtId="0" fontId="0" fillId="0" borderId="0" xfId="0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3" xfId="0" applyNumberFormat="1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left" vertical="center" wrapText="1"/>
    </xf>
    <xf numFmtId="4" fontId="19" fillId="0" borderId="0" xfId="0" applyNumberFormat="1" applyFont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4" fontId="23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0" fillId="0" borderId="0" xfId="0" applyNumberFormat="1" applyFont="1" applyFill="1" applyBorder="1" applyAlignment="1" applyProtection="1"/>
    <xf numFmtId="0" fontId="25" fillId="0" borderId="0" xfId="0" applyFont="1"/>
    <xf numFmtId="0" fontId="20" fillId="34" borderId="0" xfId="0" applyFont="1" applyFill="1" applyAlignment="1">
      <alignment vertical="center" wrapText="1"/>
    </xf>
    <xf numFmtId="0" fontId="20" fillId="34" borderId="0" xfId="0" applyFont="1" applyFill="1" applyBorder="1" applyAlignment="1">
      <alignment vertical="center" wrapText="1"/>
    </xf>
    <xf numFmtId="0" fontId="20" fillId="34" borderId="0" xfId="42" applyFont="1" applyFill="1" applyAlignment="1">
      <alignment vertical="center"/>
    </xf>
    <xf numFmtId="0" fontId="20" fillId="34" borderId="0" xfId="42" applyFont="1" applyFill="1" applyAlignment="1">
      <alignment vertical="center" wrapText="1"/>
    </xf>
    <xf numFmtId="0" fontId="28" fillId="0" borderId="0" xfId="42"/>
    <xf numFmtId="0" fontId="29" fillId="0" borderId="0" xfId="42" applyFont="1"/>
    <xf numFmtId="0" fontId="20" fillId="0" borderId="0" xfId="42" applyFont="1" applyAlignment="1">
      <alignment vertical="center" wrapText="1"/>
    </xf>
    <xf numFmtId="0" fontId="28" fillId="0" borderId="19" xfId="42" applyBorder="1" applyAlignment="1">
      <alignment vertical="center" wrapText="1"/>
    </xf>
    <xf numFmtId="0" fontId="20" fillId="34" borderId="0" xfId="42" applyFont="1" applyFill="1" applyAlignment="1">
      <alignment horizontal="center" vertical="center" wrapText="1"/>
    </xf>
    <xf numFmtId="0" fontId="28" fillId="34" borderId="19" xfId="42" applyFill="1" applyBorder="1" applyAlignment="1">
      <alignment vertical="center" wrapText="1"/>
    </xf>
    <xf numFmtId="0" fontId="20" fillId="34" borderId="0" xfId="42" applyFont="1" applyFill="1" applyAlignment="1">
      <alignment horizontal="left" vertical="center" wrapText="1"/>
    </xf>
    <xf numFmtId="0" fontId="24" fillId="34" borderId="0" xfId="42" applyFont="1" applyFill="1" applyAlignment="1">
      <alignment horizontal="left" vertical="center" wrapText="1"/>
    </xf>
    <xf numFmtId="0" fontId="20" fillId="34" borderId="10" xfId="42" applyFont="1" applyFill="1" applyBorder="1" applyAlignment="1">
      <alignment horizontal="center" vertical="center" wrapText="1"/>
    </xf>
    <xf numFmtId="0" fontId="24" fillId="34" borderId="10" xfId="42" applyFont="1" applyFill="1" applyBorder="1" applyAlignment="1">
      <alignment horizontal="center" vertical="center" wrapText="1"/>
    </xf>
    <xf numFmtId="0" fontId="24" fillId="34" borderId="20" xfId="42" applyFont="1" applyFill="1" applyBorder="1" applyAlignment="1">
      <alignment horizontal="left" vertical="center" wrapText="1"/>
    </xf>
    <xf numFmtId="0" fontId="24" fillId="34" borderId="13" xfId="42" applyFont="1" applyFill="1" applyBorder="1" applyAlignment="1">
      <alignment horizontal="left" vertical="center"/>
    </xf>
    <xf numFmtId="0" fontId="24" fillId="34" borderId="18" xfId="42" applyFont="1" applyFill="1" applyBorder="1" applyAlignment="1">
      <alignment horizontal="left" vertical="center" wrapText="1"/>
    </xf>
    <xf numFmtId="0" fontId="20" fillId="34" borderId="17" xfId="42" applyFont="1" applyFill="1" applyBorder="1" applyAlignment="1">
      <alignment horizontal="left" vertical="center"/>
    </xf>
    <xf numFmtId="0" fontId="24" fillId="34" borderId="16" xfId="42" applyFont="1" applyFill="1" applyBorder="1" applyAlignment="1">
      <alignment horizontal="left" vertical="center"/>
    </xf>
    <xf numFmtId="0" fontId="20" fillId="34" borderId="16" xfId="42" applyFont="1" applyFill="1" applyBorder="1" applyAlignment="1">
      <alignment horizontal="center" vertical="center" wrapText="1"/>
    </xf>
    <xf numFmtId="0" fontId="20" fillId="34" borderId="15" xfId="42" applyFont="1" applyFill="1" applyBorder="1" applyAlignment="1">
      <alignment horizontal="left" vertical="center" wrapText="1"/>
    </xf>
    <xf numFmtId="0" fontId="20" fillId="34" borderId="15" xfId="42" applyFont="1" applyFill="1" applyBorder="1" applyAlignment="1">
      <alignment horizontal="left" vertical="center"/>
    </xf>
    <xf numFmtId="0" fontId="20" fillId="34" borderId="21" xfId="42" applyFont="1" applyFill="1" applyBorder="1" applyAlignment="1">
      <alignment horizontal="left" vertical="center"/>
    </xf>
    <xf numFmtId="0" fontId="20" fillId="34" borderId="13" xfId="42" applyFont="1" applyFill="1" applyBorder="1" applyAlignment="1">
      <alignment horizontal="center" vertical="center" wrapText="1"/>
    </xf>
    <xf numFmtId="0" fontId="20" fillId="0" borderId="17" xfId="42" applyFont="1" applyBorder="1" applyAlignment="1">
      <alignment horizontal="left" vertical="center" wrapText="1"/>
    </xf>
    <xf numFmtId="0" fontId="20" fillId="0" borderId="18" xfId="42" applyFont="1" applyBorder="1" applyAlignment="1">
      <alignment horizontal="left" vertical="center"/>
    </xf>
    <xf numFmtId="0" fontId="20" fillId="0" borderId="10" xfId="42" applyFont="1" applyBorder="1" applyAlignment="1">
      <alignment horizontal="center" vertical="center" wrapText="1"/>
    </xf>
    <xf numFmtId="0" fontId="20" fillId="34" borderId="18" xfId="42" applyFont="1" applyFill="1" applyBorder="1" applyAlignment="1">
      <alignment horizontal="left" vertical="center" wrapText="1"/>
    </xf>
    <xf numFmtId="0" fontId="20" fillId="34" borderId="16" xfId="42" applyFont="1" applyFill="1" applyBorder="1" applyAlignment="1">
      <alignment horizontal="left" vertical="center"/>
    </xf>
    <xf numFmtId="0" fontId="20" fillId="34" borderId="14" xfId="42" applyFont="1" applyFill="1" applyBorder="1" applyAlignment="1">
      <alignment horizontal="left" vertical="center" wrapText="1"/>
    </xf>
    <xf numFmtId="0" fontId="20" fillId="34" borderId="14" xfId="42" applyFont="1" applyFill="1" applyBorder="1" applyAlignment="1">
      <alignment horizontal="left" vertical="center"/>
    </xf>
    <xf numFmtId="0" fontId="20" fillId="34" borderId="12" xfId="42" applyFont="1" applyFill="1" applyBorder="1" applyAlignment="1">
      <alignment horizontal="left" vertical="center"/>
    </xf>
    <xf numFmtId="0" fontId="20" fillId="34" borderId="16" xfId="42" applyFont="1" applyFill="1" applyBorder="1" applyAlignment="1">
      <alignment horizontal="left" vertical="center" wrapText="1"/>
    </xf>
    <xf numFmtId="0" fontId="20" fillId="34" borderId="10" xfId="42" applyFont="1" applyFill="1" applyBorder="1" applyAlignment="1">
      <alignment horizontal="left" vertical="center"/>
    </xf>
    <xf numFmtId="0" fontId="24" fillId="34" borderId="20" xfId="42" applyFont="1" applyFill="1" applyBorder="1" applyAlignment="1">
      <alignment horizontal="left" vertical="center"/>
    </xf>
    <xf numFmtId="0" fontId="20" fillId="0" borderId="18" xfId="42" applyFont="1" applyBorder="1" applyAlignment="1">
      <alignment horizontal="left" vertical="center" wrapText="1"/>
    </xf>
    <xf numFmtId="0" fontId="20" fillId="0" borderId="17" xfId="42" applyFont="1" applyBorder="1" applyAlignment="1">
      <alignment horizontal="left" vertical="center"/>
    </xf>
    <xf numFmtId="0" fontId="20" fillId="0" borderId="16" xfId="42" applyFont="1" applyBorder="1" applyAlignment="1">
      <alignment horizontal="left" vertical="center"/>
    </xf>
    <xf numFmtId="0" fontId="20" fillId="0" borderId="16" xfId="42" applyFont="1" applyBorder="1" applyAlignment="1">
      <alignment horizontal="center" vertical="center" wrapText="1"/>
    </xf>
    <xf numFmtId="0" fontId="30" fillId="0" borderId="18" xfId="42" applyFont="1" applyBorder="1" applyAlignment="1">
      <alignment horizontal="left" vertical="center" wrapText="1"/>
    </xf>
    <xf numFmtId="0" fontId="30" fillId="0" borderId="16" xfId="42" applyFont="1" applyBorder="1" applyAlignment="1">
      <alignment horizontal="left" vertical="center"/>
    </xf>
    <xf numFmtId="0" fontId="20" fillId="0" borderId="19" xfId="42" applyFont="1" applyBorder="1" applyAlignment="1">
      <alignment horizontal="left" vertical="center" wrapText="1"/>
    </xf>
    <xf numFmtId="0" fontId="20" fillId="0" borderId="22" xfId="42" applyFont="1" applyBorder="1" applyAlignment="1">
      <alignment horizontal="left" vertical="center"/>
    </xf>
    <xf numFmtId="0" fontId="20" fillId="0" borderId="20" xfId="42" applyFont="1" applyBorder="1" applyAlignment="1">
      <alignment horizontal="left" vertical="center"/>
    </xf>
    <xf numFmtId="0" fontId="20" fillId="0" borderId="0" xfId="42" applyFont="1" applyAlignment="1">
      <alignment horizontal="left" vertical="center" wrapText="1"/>
    </xf>
    <xf numFmtId="0" fontId="20" fillId="0" borderId="23" xfId="42" applyFont="1" applyBorder="1" applyAlignment="1">
      <alignment horizontal="left" vertical="center"/>
    </xf>
    <xf numFmtId="0" fontId="20" fillId="0" borderId="15" xfId="42" applyFont="1" applyBorder="1" applyAlignment="1">
      <alignment horizontal="left" vertical="center"/>
    </xf>
    <xf numFmtId="0" fontId="20" fillId="34" borderId="20" xfId="42" applyFont="1" applyFill="1" applyBorder="1" applyAlignment="1">
      <alignment horizontal="center" vertical="center" wrapText="1"/>
    </xf>
    <xf numFmtId="0" fontId="20" fillId="34" borderId="17" xfId="42" applyFont="1" applyFill="1" applyBorder="1" applyAlignment="1">
      <alignment horizontal="left" vertical="center" wrapText="1"/>
    </xf>
    <xf numFmtId="0" fontId="20" fillId="34" borderId="18" xfId="42" applyFont="1" applyFill="1" applyBorder="1" applyAlignment="1">
      <alignment horizontal="left" vertical="center"/>
    </xf>
    <xf numFmtId="0" fontId="20" fillId="0" borderId="11" xfId="42" applyFont="1" applyBorder="1" applyAlignment="1">
      <alignment horizontal="left" vertical="center" wrapText="1"/>
    </xf>
    <xf numFmtId="0" fontId="20" fillId="0" borderId="24" xfId="42" applyFont="1" applyBorder="1" applyAlignment="1">
      <alignment horizontal="left" vertical="center"/>
    </xf>
    <xf numFmtId="0" fontId="20" fillId="0" borderId="14" xfId="42" applyFont="1" applyBorder="1" applyAlignment="1">
      <alignment horizontal="left" vertical="center"/>
    </xf>
    <xf numFmtId="0" fontId="20" fillId="34" borderId="14" xfId="42" applyFont="1" applyFill="1" applyBorder="1" applyAlignment="1">
      <alignment horizontal="center" vertical="center" wrapText="1"/>
    </xf>
    <xf numFmtId="0" fontId="30" fillId="34" borderId="18" xfId="42" applyFont="1" applyFill="1" applyBorder="1" applyAlignment="1">
      <alignment horizontal="left" vertical="center" wrapText="1"/>
    </xf>
    <xf numFmtId="0" fontId="30" fillId="34" borderId="16" xfId="42" applyFont="1" applyFill="1" applyBorder="1" applyAlignment="1">
      <alignment horizontal="left" vertical="center"/>
    </xf>
    <xf numFmtId="0" fontId="20" fillId="0" borderId="15" xfId="42" applyFont="1" applyBorder="1" applyAlignment="1">
      <alignment horizontal="left" vertical="center" wrapText="1"/>
    </xf>
    <xf numFmtId="0" fontId="20" fillId="0" borderId="21" xfId="42" applyFont="1" applyBorder="1" applyAlignment="1">
      <alignment horizontal="left" vertical="center"/>
    </xf>
    <xf numFmtId="0" fontId="24" fillId="34" borderId="16" xfId="42" applyFont="1" applyFill="1" applyBorder="1" applyAlignment="1">
      <alignment horizontal="left" vertical="center" wrapText="1"/>
    </xf>
    <xf numFmtId="0" fontId="24" fillId="34" borderId="10" xfId="42" applyFont="1" applyFill="1" applyBorder="1" applyAlignment="1">
      <alignment horizontal="left" vertical="center"/>
    </xf>
    <xf numFmtId="0" fontId="20" fillId="34" borderId="10" xfId="42" applyFont="1" applyFill="1" applyBorder="1" applyAlignment="1">
      <alignment horizontal="left" vertical="center" wrapText="1"/>
    </xf>
    <xf numFmtId="0" fontId="24" fillId="34" borderId="10" xfId="42" applyFont="1" applyFill="1" applyBorder="1" applyAlignment="1">
      <alignment horizontal="left" vertical="center" wrapText="1"/>
    </xf>
    <xf numFmtId="0" fontId="20" fillId="0" borderId="10" xfId="42" applyFont="1" applyBorder="1" applyAlignment="1">
      <alignment horizontal="left" vertical="center" wrapText="1"/>
    </xf>
    <xf numFmtId="0" fontId="20" fillId="0" borderId="10" xfId="42" applyFont="1" applyBorder="1" applyAlignment="1">
      <alignment horizontal="left" vertical="center"/>
    </xf>
    <xf numFmtId="0" fontId="20" fillId="0" borderId="16" xfId="42" applyFont="1" applyBorder="1" applyAlignment="1">
      <alignment horizontal="center" vertical="center"/>
    </xf>
    <xf numFmtId="0" fontId="20" fillId="0" borderId="11" xfId="42" applyFont="1" applyBorder="1" applyAlignment="1">
      <alignment horizontal="left" vertical="center"/>
    </xf>
    <xf numFmtId="0" fontId="20" fillId="0" borderId="14" xfId="42" applyFont="1" applyBorder="1" applyAlignment="1">
      <alignment horizontal="left" vertical="center" wrapText="1"/>
    </xf>
    <xf numFmtId="0" fontId="20" fillId="0" borderId="12" xfId="42" applyFont="1" applyBorder="1" applyAlignment="1">
      <alignment horizontal="left" vertical="center"/>
    </xf>
    <xf numFmtId="0" fontId="20" fillId="0" borderId="20" xfId="42" applyFont="1" applyBorder="1" applyAlignment="1">
      <alignment horizontal="left" vertical="center" wrapText="1"/>
    </xf>
    <xf numFmtId="0" fontId="20" fillId="0" borderId="13" xfId="42" applyFont="1" applyBorder="1" applyAlignment="1">
      <alignment horizontal="left" vertical="center"/>
    </xf>
    <xf numFmtId="0" fontId="24" fillId="0" borderId="16" xfId="42" applyFont="1" applyBorder="1" applyAlignment="1">
      <alignment horizontal="left" vertical="center"/>
    </xf>
    <xf numFmtId="0" fontId="24" fillId="0" borderId="16" xfId="42" applyFont="1" applyBorder="1" applyAlignment="1">
      <alignment horizontal="left" vertical="center" wrapText="1"/>
    </xf>
    <xf numFmtId="0" fontId="24" fillId="0" borderId="10" xfId="42" applyFont="1" applyBorder="1" applyAlignment="1">
      <alignment horizontal="left" vertical="center"/>
    </xf>
    <xf numFmtId="0" fontId="24" fillId="0" borderId="10" xfId="42" applyFont="1" applyBorder="1" applyAlignment="1">
      <alignment horizontal="center" vertical="center" wrapText="1"/>
    </xf>
    <xf numFmtId="49" fontId="20" fillId="34" borderId="16" xfId="42" applyNumberFormat="1" applyFont="1" applyFill="1" applyBorder="1" applyAlignment="1">
      <alignment horizontal="center" vertical="center" wrapText="1"/>
    </xf>
    <xf numFmtId="0" fontId="30" fillId="34" borderId="14" xfId="42" applyFont="1" applyFill="1" applyBorder="1" applyAlignment="1">
      <alignment horizontal="left" vertical="center" wrapText="1"/>
    </xf>
    <xf numFmtId="0" fontId="30" fillId="34" borderId="14" xfId="42" applyFont="1" applyFill="1" applyBorder="1" applyAlignment="1">
      <alignment horizontal="left" vertical="center"/>
    </xf>
    <xf numFmtId="49" fontId="24" fillId="34" borderId="16" xfId="42" applyNumberFormat="1" applyFont="1" applyFill="1" applyBorder="1" applyAlignment="1">
      <alignment horizontal="center" vertical="center" wrapText="1"/>
    </xf>
    <xf numFmtId="0" fontId="24" fillId="34" borderId="0" xfId="42" applyFont="1" applyFill="1" applyAlignment="1">
      <alignment horizontal="center" vertical="center" wrapText="1"/>
    </xf>
    <xf numFmtId="0" fontId="33" fillId="34" borderId="0" xfId="42" applyFont="1" applyFill="1" applyAlignment="1">
      <alignment vertical="center" wrapText="1"/>
    </xf>
    <xf numFmtId="0" fontId="33" fillId="34" borderId="0" xfId="42" applyFont="1" applyFill="1" applyAlignment="1">
      <alignment horizontal="center" vertical="center" wrapText="1"/>
    </xf>
    <xf numFmtId="0" fontId="36" fillId="0" borderId="0" xfId="43" applyAlignment="1">
      <alignment vertical="center"/>
    </xf>
    <xf numFmtId="0" fontId="37" fillId="0" borderId="0" xfId="43" applyFont="1" applyAlignment="1">
      <alignment vertical="center"/>
    </xf>
    <xf numFmtId="0" fontId="20" fillId="0" borderId="0" xfId="43" applyFont="1" applyAlignment="1">
      <alignment horizontal="center" vertical="top" wrapText="1"/>
    </xf>
    <xf numFmtId="0" fontId="20" fillId="0" borderId="19" xfId="43" applyFont="1" applyBorder="1" applyAlignment="1">
      <alignment horizontal="left" vertical="center" wrapText="1"/>
    </xf>
    <xf numFmtId="0" fontId="19" fillId="0" borderId="0" xfId="43" applyFont="1" applyAlignment="1">
      <alignment horizontal="center" vertical="top" wrapText="1"/>
    </xf>
    <xf numFmtId="0" fontId="19" fillId="0" borderId="0" xfId="43" applyFont="1" applyAlignment="1">
      <alignment horizontal="left" vertical="top" wrapText="1"/>
    </xf>
    <xf numFmtId="0" fontId="22" fillId="0" borderId="19" xfId="43" applyFont="1" applyBorder="1" applyAlignment="1">
      <alignment vertical="center" wrapText="1"/>
    </xf>
    <xf numFmtId="0" fontId="20" fillId="0" borderId="0" xfId="43" applyFont="1" applyAlignment="1">
      <alignment vertical="center" wrapText="1"/>
    </xf>
    <xf numFmtId="0" fontId="38" fillId="0" borderId="10" xfId="43" applyFont="1" applyBorder="1" applyAlignment="1">
      <alignment horizontal="center" vertical="center"/>
    </xf>
    <xf numFmtId="0" fontId="22" fillId="0" borderId="10" xfId="43" applyFont="1" applyBorder="1" applyAlignment="1">
      <alignment horizontal="left" vertical="center"/>
    </xf>
    <xf numFmtId="0" fontId="22" fillId="0" borderId="10" xfId="43" applyFont="1" applyBorder="1" applyAlignment="1">
      <alignment vertical="center"/>
    </xf>
    <xf numFmtId="0" fontId="39" fillId="0" borderId="10" xfId="43" applyFont="1" applyBorder="1" applyAlignment="1">
      <alignment horizontal="center" vertical="center"/>
    </xf>
    <xf numFmtId="0" fontId="21" fillId="0" borderId="10" xfId="43" applyFont="1" applyBorder="1" applyAlignment="1">
      <alignment horizontal="left" vertical="center"/>
    </xf>
    <xf numFmtId="0" fontId="21" fillId="0" borderId="10" xfId="43" applyFont="1" applyBorder="1" applyAlignment="1">
      <alignment vertical="center"/>
    </xf>
    <xf numFmtId="0" fontId="21" fillId="0" borderId="10" xfId="43" applyFont="1" applyBorder="1" applyAlignment="1">
      <alignment horizontal="center" vertical="center"/>
    </xf>
    <xf numFmtId="0" fontId="22" fillId="0" borderId="10" xfId="43" applyFont="1" applyBorder="1" applyAlignment="1">
      <alignment horizontal="center" vertical="center"/>
    </xf>
    <xf numFmtId="0" fontId="22" fillId="0" borderId="10" xfId="43" applyFont="1" applyBorder="1" applyAlignment="1">
      <alignment vertical="center" wrapText="1"/>
    </xf>
    <xf numFmtId="0" fontId="21" fillId="0" borderId="10" xfId="43" applyFont="1" applyBorder="1" applyAlignment="1">
      <alignment vertical="center" wrapText="1"/>
    </xf>
    <xf numFmtId="0" fontId="36" fillId="0" borderId="0" xfId="43" applyAlignment="1">
      <alignment vertical="center" wrapText="1"/>
    </xf>
    <xf numFmtId="0" fontId="21" fillId="0" borderId="10" xfId="43" applyFont="1" applyBorder="1" applyAlignment="1">
      <alignment horizontal="center" vertical="center" wrapText="1"/>
    </xf>
    <xf numFmtId="0" fontId="41" fillId="0" borderId="0" xfId="43" applyFont="1" applyAlignment="1">
      <alignment horizontal="center" vertical="center"/>
    </xf>
    <xf numFmtId="0" fontId="22" fillId="0" borderId="0" xfId="43" applyFont="1" applyAlignment="1">
      <alignment vertical="center"/>
    </xf>
    <xf numFmtId="0" fontId="19" fillId="0" borderId="0" xfId="43" applyFont="1" applyAlignment="1">
      <alignment vertical="center"/>
    </xf>
    <xf numFmtId="0" fontId="22" fillId="0" borderId="0" xfId="43" applyFont="1" applyAlignment="1">
      <alignment horizontal="left" vertical="center"/>
    </xf>
    <xf numFmtId="2" fontId="20" fillId="34" borderId="0" xfId="42" applyNumberFormat="1" applyFont="1" applyFill="1" applyAlignment="1">
      <alignment vertical="center" wrapText="1"/>
    </xf>
    <xf numFmtId="0" fontId="28" fillId="0" borderId="0" xfId="42" applyAlignment="1">
      <alignment vertical="center"/>
    </xf>
    <xf numFmtId="0" fontId="22" fillId="0" borderId="26" xfId="42" applyFont="1" applyBorder="1" applyAlignment="1">
      <alignment horizontal="center" vertical="center"/>
    </xf>
    <xf numFmtId="0" fontId="21" fillId="0" borderId="26" xfId="42" applyFont="1" applyBorder="1" applyAlignment="1">
      <alignment horizontal="center" vertical="center"/>
    </xf>
    <xf numFmtId="0" fontId="20" fillId="34" borderId="27" xfId="0" applyFont="1" applyFill="1" applyBorder="1" applyAlignment="1">
      <alignment horizontal="center" vertical="center" wrapText="1"/>
    </xf>
    <xf numFmtId="16" fontId="20" fillId="34" borderId="28" xfId="0" applyNumberFormat="1" applyFont="1" applyFill="1" applyBorder="1" applyAlignment="1">
      <alignment horizontal="center" vertical="center" wrapText="1"/>
    </xf>
    <xf numFmtId="16" fontId="20" fillId="34" borderId="26" xfId="0" applyNumberFormat="1" applyFont="1" applyFill="1" applyBorder="1" applyAlignment="1">
      <alignment horizontal="center" vertical="center" wrapText="1"/>
    </xf>
    <xf numFmtId="0" fontId="20" fillId="34" borderId="26" xfId="0" applyFont="1" applyFill="1" applyBorder="1" applyAlignment="1">
      <alignment horizontal="center" vertical="center" wrapText="1"/>
    </xf>
    <xf numFmtId="16" fontId="20" fillId="0" borderId="26" xfId="0" applyNumberFormat="1" applyFont="1" applyBorder="1" applyAlignment="1">
      <alignment horizontal="center" vertical="center"/>
    </xf>
    <xf numFmtId="0" fontId="20" fillId="34" borderId="29" xfId="0" applyFont="1" applyFill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34" borderId="30" xfId="0" applyFont="1" applyFill="1" applyBorder="1" applyAlignment="1">
      <alignment horizontal="center" vertical="center" wrapText="1"/>
    </xf>
    <xf numFmtId="2" fontId="24" fillId="34" borderId="31" xfId="0" applyNumberFormat="1" applyFont="1" applyFill="1" applyBorder="1" applyAlignment="1">
      <alignment horizontal="right" vertical="center"/>
    </xf>
    <xf numFmtId="2" fontId="20" fillId="34" borderId="32" xfId="0" applyNumberFormat="1" applyFont="1" applyFill="1" applyBorder="1" applyAlignment="1">
      <alignment horizontal="right" vertical="center"/>
    </xf>
    <xf numFmtId="2" fontId="20" fillId="34" borderId="31" xfId="0" applyNumberFormat="1" applyFont="1" applyFill="1" applyBorder="1" applyAlignment="1">
      <alignment horizontal="right" vertical="center"/>
    </xf>
    <xf numFmtId="4" fontId="21" fillId="33" borderId="31" xfId="0" applyNumberFormat="1" applyFont="1" applyFill="1" applyBorder="1" applyAlignment="1">
      <alignment horizontal="center" vertical="center" wrapText="1"/>
    </xf>
    <xf numFmtId="4" fontId="22" fillId="0" borderId="31" xfId="0" applyNumberFormat="1" applyFont="1" applyBorder="1" applyAlignment="1">
      <alignment horizontal="center" vertical="center" wrapText="1"/>
    </xf>
    <xf numFmtId="2" fontId="21" fillId="0" borderId="33" xfId="0" applyNumberFormat="1" applyFont="1" applyBorder="1" applyAlignment="1">
      <alignment horizontal="right" vertical="center"/>
    </xf>
    <xf numFmtId="2" fontId="22" fillId="0" borderId="33" xfId="0" applyNumberFormat="1" applyFont="1" applyBorder="1" applyAlignment="1">
      <alignment horizontal="right" vertical="center"/>
    </xf>
    <xf numFmtId="2" fontId="22" fillId="34" borderId="34" xfId="0" applyNumberFormat="1" applyFont="1" applyFill="1" applyBorder="1" applyAlignment="1">
      <alignment horizontal="right" vertical="center"/>
    </xf>
    <xf numFmtId="2" fontId="22" fillId="0" borderId="33" xfId="0" applyNumberFormat="1" applyFont="1" applyBorder="1" applyAlignment="1">
      <alignment horizontal="right" vertical="center" wrapText="1"/>
    </xf>
    <xf numFmtId="0" fontId="20" fillId="0" borderId="18" xfId="42" applyFont="1" applyBorder="1" applyAlignment="1">
      <alignment horizontal="left" vertical="center" wrapText="1"/>
    </xf>
    <xf numFmtId="0" fontId="20" fillId="0" borderId="17" xfId="42" applyFont="1" applyBorder="1" applyAlignment="1">
      <alignment horizontal="left" vertical="center" wrapText="1"/>
    </xf>
    <xf numFmtId="0" fontId="20" fillId="34" borderId="16" xfId="42" applyFont="1" applyFill="1" applyBorder="1" applyAlignment="1">
      <alignment horizontal="left" vertical="center" wrapText="1"/>
    </xf>
    <xf numFmtId="0" fontId="20" fillId="34" borderId="18" xfId="42" applyFont="1" applyFill="1" applyBorder="1" applyAlignment="1">
      <alignment horizontal="left" vertical="center" wrapText="1"/>
    </xf>
    <xf numFmtId="0" fontId="20" fillId="34" borderId="17" xfId="42" applyFont="1" applyFill="1" applyBorder="1" applyAlignment="1">
      <alignment horizontal="left" vertical="center" wrapText="1"/>
    </xf>
    <xf numFmtId="0" fontId="20" fillId="0" borderId="0" xfId="42" applyFont="1" applyAlignment="1">
      <alignment horizontal="left" vertical="center" wrapText="1"/>
    </xf>
    <xf numFmtId="0" fontId="20" fillId="0" borderId="11" xfId="42" applyFont="1" applyBorder="1" applyAlignment="1">
      <alignment horizontal="center" vertical="center" wrapText="1"/>
    </xf>
    <xf numFmtId="0" fontId="20" fillId="0" borderId="16" xfId="42" applyFont="1" applyBorder="1" applyAlignment="1">
      <alignment horizontal="left" vertical="center" wrapText="1"/>
    </xf>
    <xf numFmtId="0" fontId="28" fillId="34" borderId="25" xfId="42" applyFill="1" applyBorder="1" applyAlignment="1">
      <alignment horizontal="left" vertical="center" wrapText="1"/>
    </xf>
    <xf numFmtId="0" fontId="28" fillId="34" borderId="19" xfId="42" applyFill="1" applyBorder="1" applyAlignment="1">
      <alignment horizontal="center" vertical="center" wrapText="1"/>
    </xf>
    <xf numFmtId="0" fontId="20" fillId="34" borderId="0" xfId="42" applyFont="1" applyFill="1" applyAlignment="1">
      <alignment horizontal="left" vertical="center" wrapText="1"/>
    </xf>
    <xf numFmtId="0" fontId="20" fillId="34" borderId="11" xfId="42" applyFont="1" applyFill="1" applyBorder="1" applyAlignment="1">
      <alignment horizontal="center" vertical="center" wrapText="1"/>
    </xf>
    <xf numFmtId="0" fontId="28" fillId="0" borderId="25" xfId="42" applyBorder="1" applyAlignment="1">
      <alignment horizontal="left" vertical="center" wrapText="1"/>
    </xf>
    <xf numFmtId="0" fontId="28" fillId="0" borderId="19" xfId="42" applyBorder="1" applyAlignment="1">
      <alignment horizontal="center" vertical="center" wrapText="1"/>
    </xf>
    <xf numFmtId="0" fontId="24" fillId="34" borderId="0" xfId="42" applyFont="1" applyFill="1" applyAlignment="1">
      <alignment horizontal="center" vertical="center" wrapText="1"/>
    </xf>
    <xf numFmtId="0" fontId="32" fillId="34" borderId="0" xfId="42" applyFont="1" applyFill="1" applyAlignment="1">
      <alignment horizontal="center" vertical="center" wrapText="1"/>
    </xf>
    <xf numFmtId="0" fontId="20" fillId="34" borderId="0" xfId="42" applyFont="1" applyFill="1" applyAlignment="1">
      <alignment horizontal="center" vertical="center" wrapText="1"/>
    </xf>
    <xf numFmtId="0" fontId="31" fillId="0" borderId="19" xfId="42" applyFont="1" applyBorder="1" applyAlignment="1">
      <alignment horizontal="right" vertical="center" wrapText="1"/>
    </xf>
    <xf numFmtId="0" fontId="24" fillId="34" borderId="16" xfId="42" applyFont="1" applyFill="1" applyBorder="1" applyAlignment="1">
      <alignment horizontal="center" vertical="center" wrapText="1"/>
    </xf>
    <xf numFmtId="0" fontId="24" fillId="34" borderId="18" xfId="42" applyFont="1" applyFill="1" applyBorder="1" applyAlignment="1">
      <alignment horizontal="center" vertical="center" wrapText="1"/>
    </xf>
    <xf numFmtId="0" fontId="24" fillId="34" borderId="17" xfId="42" applyFont="1" applyFill="1" applyBorder="1" applyAlignment="1">
      <alignment horizontal="center" vertical="center" wrapText="1"/>
    </xf>
    <xf numFmtId="0" fontId="20" fillId="34" borderId="19" xfId="42" applyFont="1" applyFill="1" applyBorder="1" applyAlignment="1">
      <alignment horizontal="center" vertical="center" wrapText="1"/>
    </xf>
    <xf numFmtId="0" fontId="20" fillId="0" borderId="0" xfId="42" applyFont="1" applyAlignment="1">
      <alignment horizontal="center" vertical="center" wrapText="1"/>
    </xf>
    <xf numFmtId="0" fontId="20" fillId="34" borderId="0" xfId="42" applyFont="1" applyFill="1" applyAlignment="1">
      <alignment vertical="center" wrapText="1"/>
    </xf>
    <xf numFmtId="0" fontId="20" fillId="34" borderId="0" xfId="42" applyFont="1" applyFill="1" applyAlignment="1">
      <alignment horizontal="left" vertical="top" wrapText="1"/>
    </xf>
    <xf numFmtId="0" fontId="34" fillId="34" borderId="0" xfId="42" applyFont="1" applyFill="1" applyAlignment="1">
      <alignment wrapText="1"/>
    </xf>
    <xf numFmtId="0" fontId="34" fillId="34" borderId="0" xfId="42" applyFont="1" applyFill="1" applyAlignment="1">
      <alignment vertical="center" wrapText="1"/>
    </xf>
    <xf numFmtId="0" fontId="20" fillId="0" borderId="11" xfId="43" applyFont="1" applyBorder="1" applyAlignment="1">
      <alignment horizontal="center" vertical="top" wrapText="1"/>
    </xf>
    <xf numFmtId="0" fontId="22" fillId="0" borderId="16" xfId="43" applyFont="1" applyBorder="1" applyAlignment="1">
      <alignment horizontal="left" vertical="center"/>
    </xf>
    <xf numFmtId="0" fontId="22" fillId="0" borderId="18" xfId="43" applyFont="1" applyBorder="1" applyAlignment="1">
      <alignment horizontal="left" vertical="center"/>
    </xf>
    <xf numFmtId="0" fontId="22" fillId="0" borderId="17" xfId="43" applyFont="1" applyBorder="1" applyAlignment="1">
      <alignment horizontal="left" vertical="center"/>
    </xf>
    <xf numFmtId="0" fontId="22" fillId="0" borderId="19" xfId="43" applyFont="1" applyBorder="1" applyAlignment="1">
      <alignment horizontal="left" vertical="center" wrapText="1"/>
    </xf>
    <xf numFmtId="0" fontId="36" fillId="0" borderId="19" xfId="43" applyBorder="1" applyAlignment="1">
      <alignment horizontal="center" vertical="center"/>
    </xf>
    <xf numFmtId="0" fontId="20" fillId="0" borderId="0" xfId="43" applyFont="1" applyAlignment="1">
      <alignment horizontal="left" vertical="top" wrapText="1"/>
    </xf>
    <xf numFmtId="0" fontId="20" fillId="0" borderId="19" xfId="43" applyFont="1" applyBorder="1" applyAlignment="1">
      <alignment horizontal="left" vertical="center" wrapText="1"/>
    </xf>
    <xf numFmtId="0" fontId="21" fillId="0" borderId="16" xfId="43" applyFont="1" applyBorder="1" applyAlignment="1">
      <alignment vertical="center" wrapText="1"/>
    </xf>
    <xf numFmtId="0" fontId="21" fillId="0" borderId="18" xfId="43" applyFont="1" applyBorder="1" applyAlignment="1">
      <alignment vertical="center" wrapText="1"/>
    </xf>
    <xf numFmtId="0" fontId="21" fillId="0" borderId="17" xfId="43" applyFont="1" applyBorder="1" applyAlignment="1">
      <alignment vertical="center" wrapText="1"/>
    </xf>
    <xf numFmtId="0" fontId="21" fillId="0" borderId="16" xfId="43" applyFont="1" applyBorder="1" applyAlignment="1">
      <alignment vertical="center"/>
    </xf>
    <xf numFmtId="0" fontId="21" fillId="0" borderId="18" xfId="43" applyFont="1" applyBorder="1" applyAlignment="1">
      <alignment vertical="center"/>
    </xf>
    <xf numFmtId="0" fontId="21" fillId="0" borderId="17" xfId="43" applyFont="1" applyBorder="1" applyAlignment="1">
      <alignment vertical="center"/>
    </xf>
    <xf numFmtId="0" fontId="21" fillId="0" borderId="16" xfId="43" applyFont="1" applyBorder="1" applyAlignment="1">
      <alignment horizontal="left" vertical="center"/>
    </xf>
    <xf numFmtId="0" fontId="21" fillId="0" borderId="18" xfId="43" applyFont="1" applyBorder="1" applyAlignment="1">
      <alignment horizontal="left" vertical="center"/>
    </xf>
    <xf numFmtId="0" fontId="21" fillId="0" borderId="17" xfId="43" applyFont="1" applyBorder="1" applyAlignment="1">
      <alignment horizontal="left" vertical="center"/>
    </xf>
    <xf numFmtId="0" fontId="21" fillId="0" borderId="16" xfId="43" applyFont="1" applyBorder="1" applyAlignment="1">
      <alignment horizontal="left" vertical="center" wrapText="1"/>
    </xf>
    <xf numFmtId="0" fontId="21" fillId="0" borderId="18" xfId="43" applyFont="1" applyBorder="1" applyAlignment="1">
      <alignment horizontal="left" vertical="center" wrapText="1"/>
    </xf>
    <xf numFmtId="0" fontId="21" fillId="0" borderId="17" xfId="43" applyFont="1" applyBorder="1" applyAlignment="1">
      <alignment horizontal="left" vertical="center" wrapText="1"/>
    </xf>
    <xf numFmtId="0" fontId="22" fillId="0" borderId="16" xfId="43" applyFont="1" applyBorder="1" applyAlignment="1">
      <alignment vertical="center" wrapText="1"/>
    </xf>
    <xf numFmtId="0" fontId="22" fillId="0" borderId="18" xfId="43" applyFont="1" applyBorder="1" applyAlignment="1">
      <alignment vertical="center" wrapText="1"/>
    </xf>
    <xf numFmtId="0" fontId="22" fillId="0" borderId="17" xfId="43" applyFont="1" applyBorder="1" applyAlignment="1">
      <alignment vertical="center" wrapText="1"/>
    </xf>
    <xf numFmtId="0" fontId="22" fillId="0" borderId="16" xfId="43" applyFont="1" applyBorder="1" applyAlignment="1">
      <alignment horizontal="left" vertical="center" wrapText="1"/>
    </xf>
    <xf numFmtId="0" fontId="22" fillId="0" borderId="18" xfId="43" applyFont="1" applyBorder="1" applyAlignment="1">
      <alignment horizontal="left" vertical="center" wrapText="1"/>
    </xf>
    <xf numFmtId="0" fontId="22" fillId="0" borderId="17" xfId="43" applyFont="1" applyBorder="1" applyAlignment="1">
      <alignment horizontal="left" vertical="center" wrapText="1"/>
    </xf>
    <xf numFmtId="0" fontId="21" fillId="0" borderId="16" xfId="43" applyFont="1" applyBorder="1" applyAlignment="1">
      <alignment horizontal="center" vertical="center" wrapText="1"/>
    </xf>
    <xf numFmtId="0" fontId="21" fillId="0" borderId="17" xfId="43" applyFont="1" applyBorder="1" applyAlignment="1">
      <alignment horizontal="center" vertical="center" wrapText="1"/>
    </xf>
    <xf numFmtId="0" fontId="21" fillId="0" borderId="18" xfId="43" applyFont="1" applyBorder="1" applyAlignment="1">
      <alignment horizontal="center" vertical="center" wrapText="1"/>
    </xf>
    <xf numFmtId="0" fontId="41" fillId="0" borderId="0" xfId="43" applyFont="1" applyAlignment="1">
      <alignment horizontal="center" vertical="center"/>
    </xf>
    <xf numFmtId="0" fontId="43" fillId="0" borderId="0" xfId="43" applyFont="1" applyAlignment="1">
      <alignment horizontal="center" vertical="center"/>
    </xf>
    <xf numFmtId="0" fontId="42" fillId="0" borderId="0" xfId="43" applyFont="1" applyAlignment="1">
      <alignment horizontal="center" vertical="center"/>
    </xf>
    <xf numFmtId="0" fontId="40" fillId="0" borderId="0" xfId="43" applyFont="1" applyAlignment="1">
      <alignment horizontal="right" vertical="center"/>
    </xf>
    <xf numFmtId="0" fontId="41" fillId="0" borderId="19" xfId="43" applyFont="1" applyBorder="1" applyAlignment="1">
      <alignment horizontal="center" vertical="center"/>
    </xf>
    <xf numFmtId="0" fontId="41" fillId="0" borderId="11" xfId="43" applyFont="1" applyBorder="1" applyAlignment="1">
      <alignment horizontal="center" vertical="center"/>
    </xf>
    <xf numFmtId="0" fontId="41" fillId="0" borderId="0" xfId="43" applyFont="1" applyAlignment="1">
      <alignment horizontal="justify" vertical="center"/>
    </xf>
    <xf numFmtId="0" fontId="36" fillId="0" borderId="0" xfId="43" applyAlignment="1">
      <alignment horizontal="left" vertical="top" wrapText="1"/>
    </xf>
    <xf numFmtId="0" fontId="21" fillId="0" borderId="0" xfId="43" applyFont="1" applyAlignment="1">
      <alignment horizontal="center" vertical="center"/>
    </xf>
    <xf numFmtId="0" fontId="45" fillId="0" borderId="0" xfId="43" applyFont="1" applyAlignment="1">
      <alignment horizontal="center" vertical="center"/>
    </xf>
    <xf numFmtId="0" fontId="44" fillId="0" borderId="19" xfId="43" applyFont="1" applyBorder="1" applyAlignment="1">
      <alignment horizontal="center" vertical="center"/>
    </xf>
    <xf numFmtId="0" fontId="19" fillId="0" borderId="1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14" fontId="19" fillId="0" borderId="19" xfId="0" applyNumberFormat="1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4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prastas 2" xfId="42" xr:uid="{00000000-0005-0000-0000-00001A000000}"/>
    <cellStyle name="Įprastas 3" xfId="43" xr:uid="{00000000-0005-0000-0000-00001B000000}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9"/>
  <sheetViews>
    <sheetView showGridLines="0" zoomScaleNormal="100" zoomScaleSheetLayoutView="100" workbookViewId="0">
      <selection activeCell="B16" sqref="B16:H16"/>
    </sheetView>
  </sheetViews>
  <sheetFormatPr defaultRowHeight="12.75"/>
  <cols>
    <col min="1" max="1" width="5.5703125" style="20" customWidth="1"/>
    <col min="2" max="2" width="10.5703125" style="20" customWidth="1"/>
    <col min="3" max="3" width="3.140625" style="21" customWidth="1"/>
    <col min="4" max="4" width="2.7109375" style="21" customWidth="1"/>
    <col min="5" max="5" width="59" style="21" customWidth="1"/>
    <col min="6" max="6" width="7.7109375" style="21" customWidth="1"/>
    <col min="7" max="8" width="12.85546875" style="20" customWidth="1"/>
    <col min="9" max="9" width="5.28515625" style="20" customWidth="1"/>
    <col min="10" max="10" width="55.140625" style="20" customWidth="1"/>
    <col min="11" max="16384" width="9.140625" style="20"/>
  </cols>
  <sheetData>
    <row r="1" spans="1:8" ht="30" customHeight="1">
      <c r="B1" s="168" t="s">
        <v>0</v>
      </c>
      <c r="C1" s="168"/>
      <c r="D1" s="168"/>
      <c r="E1" s="168"/>
      <c r="F1" s="168"/>
      <c r="G1" s="168"/>
      <c r="H1" s="168"/>
    </row>
    <row r="2" spans="1:8">
      <c r="A2" s="23"/>
      <c r="F2" s="169" t="s">
        <v>178</v>
      </c>
      <c r="G2" s="169"/>
      <c r="H2" s="169"/>
    </row>
    <row r="3" spans="1:8">
      <c r="A3" s="23"/>
      <c r="F3" s="170" t="s">
        <v>177</v>
      </c>
      <c r="G3" s="170"/>
      <c r="H3" s="170"/>
    </row>
    <row r="4" spans="1:8">
      <c r="A4" s="23"/>
    </row>
    <row r="5" spans="1:8">
      <c r="A5" s="23"/>
      <c r="B5" s="158" t="s">
        <v>176</v>
      </c>
      <c r="C5" s="158"/>
      <c r="D5" s="158"/>
      <c r="E5" s="158"/>
      <c r="F5" s="158"/>
      <c r="G5" s="158"/>
      <c r="H5" s="158"/>
    </row>
    <row r="6" spans="1:8">
      <c r="A6" s="23"/>
      <c r="B6" s="158"/>
      <c r="C6" s="158"/>
      <c r="D6" s="158"/>
      <c r="E6" s="158"/>
      <c r="F6" s="158"/>
      <c r="G6" s="158"/>
      <c r="H6" s="158"/>
    </row>
    <row r="7" spans="1:8">
      <c r="A7" s="23"/>
      <c r="B7" s="165" t="s">
        <v>175</v>
      </c>
      <c r="C7" s="165"/>
      <c r="D7" s="165"/>
      <c r="E7" s="165"/>
      <c r="F7" s="165"/>
      <c r="G7" s="165"/>
      <c r="H7" s="165"/>
    </row>
    <row r="8" spans="1:8">
      <c r="A8" s="23"/>
      <c r="B8" s="155" t="s">
        <v>174</v>
      </c>
      <c r="C8" s="155"/>
      <c r="D8" s="155"/>
      <c r="E8" s="155"/>
      <c r="F8" s="155"/>
      <c r="G8" s="155"/>
      <c r="H8" s="155"/>
    </row>
    <row r="9" spans="1:8" ht="12.75" customHeight="1">
      <c r="A9" s="23"/>
      <c r="B9" s="165" t="s">
        <v>173</v>
      </c>
      <c r="C9" s="165"/>
      <c r="D9" s="165"/>
      <c r="E9" s="165"/>
      <c r="F9" s="165"/>
      <c r="G9" s="165"/>
      <c r="H9" s="165"/>
    </row>
    <row r="10" spans="1:8">
      <c r="A10" s="23"/>
      <c r="B10" s="150" t="s">
        <v>172</v>
      </c>
      <c r="C10" s="150"/>
      <c r="D10" s="150"/>
      <c r="E10" s="150"/>
      <c r="F10" s="150"/>
      <c r="G10" s="150"/>
      <c r="H10" s="150"/>
    </row>
    <row r="11" spans="1:8">
      <c r="A11" s="23"/>
      <c r="B11" s="166"/>
      <c r="C11" s="166"/>
      <c r="D11" s="166"/>
      <c r="E11" s="166"/>
      <c r="F11" s="166"/>
      <c r="G11" s="166"/>
      <c r="H11" s="166"/>
    </row>
    <row r="12" spans="1:8">
      <c r="A12" s="23"/>
      <c r="B12" s="167"/>
      <c r="C12" s="167"/>
      <c r="D12" s="167"/>
      <c r="E12" s="167"/>
      <c r="F12" s="167"/>
    </row>
    <row r="13" spans="1:8">
      <c r="A13" s="23"/>
      <c r="B13" s="158" t="s">
        <v>171</v>
      </c>
      <c r="C13" s="158"/>
      <c r="D13" s="158"/>
      <c r="E13" s="158"/>
      <c r="F13" s="158"/>
      <c r="G13" s="158"/>
      <c r="H13" s="158"/>
    </row>
    <row r="14" spans="1:8">
      <c r="A14" s="23"/>
      <c r="B14" s="158" t="s">
        <v>170</v>
      </c>
      <c r="C14" s="158"/>
      <c r="D14" s="158"/>
      <c r="E14" s="158"/>
      <c r="F14" s="158"/>
      <c r="G14" s="158"/>
      <c r="H14" s="158"/>
    </row>
    <row r="15" spans="1:8">
      <c r="A15" s="23"/>
      <c r="B15" s="96"/>
      <c r="C15" s="98"/>
      <c r="D15" s="98"/>
      <c r="E15" s="98"/>
      <c r="F15" s="98"/>
      <c r="G15" s="97"/>
      <c r="H15" s="97"/>
    </row>
    <row r="16" spans="1:8">
      <c r="A16" s="23"/>
      <c r="B16" s="159" t="s">
        <v>276</v>
      </c>
      <c r="C16" s="159"/>
      <c r="D16" s="159"/>
      <c r="E16" s="159"/>
      <c r="F16" s="159"/>
      <c r="G16" s="159"/>
      <c r="H16" s="159"/>
    </row>
    <row r="17" spans="1:8">
      <c r="A17" s="23"/>
      <c r="B17" s="160" t="s">
        <v>169</v>
      </c>
      <c r="C17" s="160"/>
      <c r="D17" s="160"/>
      <c r="E17" s="160"/>
      <c r="F17" s="160"/>
      <c r="G17" s="160"/>
      <c r="H17" s="160"/>
    </row>
    <row r="18" spans="1:8" ht="12.75" customHeight="1">
      <c r="A18" s="23"/>
      <c r="B18" s="96"/>
      <c r="C18" s="26"/>
      <c r="D18" s="26"/>
      <c r="E18" s="161" t="s">
        <v>262</v>
      </c>
      <c r="F18" s="161"/>
      <c r="G18" s="161"/>
      <c r="H18" s="161"/>
    </row>
    <row r="19" spans="1:8" ht="67.5" customHeight="1">
      <c r="A19" s="23"/>
      <c r="B19" s="91" t="s">
        <v>6</v>
      </c>
      <c r="C19" s="162" t="s">
        <v>168</v>
      </c>
      <c r="D19" s="163"/>
      <c r="E19" s="164"/>
      <c r="F19" s="95" t="s">
        <v>167</v>
      </c>
      <c r="G19" s="31" t="s">
        <v>166</v>
      </c>
      <c r="H19" s="31" t="s">
        <v>165</v>
      </c>
    </row>
    <row r="20" spans="1:8" s="21" customFormat="1" ht="12.75" customHeight="1">
      <c r="A20" s="23"/>
      <c r="B20" s="31" t="s">
        <v>164</v>
      </c>
      <c r="C20" s="77" t="s">
        <v>163</v>
      </c>
      <c r="D20" s="36"/>
      <c r="E20" s="76"/>
      <c r="F20" s="127"/>
      <c r="G20" s="135">
        <f>SUM(G21,G27,G37,G38,G39)</f>
        <v>783491.72</v>
      </c>
      <c r="H20" s="135">
        <f>SUM(H21,H27,H37,H38,H39)</f>
        <v>583239.09</v>
      </c>
    </row>
    <row r="21" spans="1:8" s="21" customFormat="1" ht="12.75" customHeight="1">
      <c r="A21" s="23"/>
      <c r="B21" s="30" t="s">
        <v>67</v>
      </c>
      <c r="C21" s="49" t="s">
        <v>162</v>
      </c>
      <c r="D21" s="94"/>
      <c r="E21" s="93"/>
      <c r="F21" s="127"/>
      <c r="G21" s="136">
        <f>SUM(G22:G26)</f>
        <v>0</v>
      </c>
      <c r="H21" s="136">
        <f>SUM(H22:H26)</f>
        <v>0</v>
      </c>
    </row>
    <row r="22" spans="1:8" s="21" customFormat="1" ht="12.75" customHeight="1">
      <c r="A22" s="23"/>
      <c r="B22" s="37" t="s">
        <v>102</v>
      </c>
      <c r="C22" s="46"/>
      <c r="D22" s="35" t="s">
        <v>161</v>
      </c>
      <c r="E22" s="66"/>
      <c r="F22" s="128"/>
      <c r="G22" s="136" t="s">
        <v>25</v>
      </c>
      <c r="H22" s="136" t="s">
        <v>25</v>
      </c>
    </row>
    <row r="23" spans="1:8" s="21" customFormat="1" ht="12.75" customHeight="1">
      <c r="A23" s="23"/>
      <c r="B23" s="37" t="s">
        <v>100</v>
      </c>
      <c r="C23" s="46"/>
      <c r="D23" s="35" t="s">
        <v>160</v>
      </c>
      <c r="E23" s="45"/>
      <c r="F23" s="129"/>
      <c r="G23" s="136">
        <v>0</v>
      </c>
      <c r="H23" s="136">
        <v>0</v>
      </c>
    </row>
    <row r="24" spans="1:8" s="21" customFormat="1" ht="12.75" customHeight="1">
      <c r="A24" s="23"/>
      <c r="B24" s="37" t="s">
        <v>136</v>
      </c>
      <c r="C24" s="46"/>
      <c r="D24" s="35" t="s">
        <v>159</v>
      </c>
      <c r="E24" s="45"/>
      <c r="F24" s="129"/>
      <c r="G24" s="136" t="s">
        <v>25</v>
      </c>
      <c r="H24" s="136" t="s">
        <v>25</v>
      </c>
    </row>
    <row r="25" spans="1:8" s="21" customFormat="1" ht="12.75" customHeight="1">
      <c r="A25" s="23"/>
      <c r="B25" s="37" t="s">
        <v>134</v>
      </c>
      <c r="C25" s="46"/>
      <c r="D25" s="35" t="s">
        <v>158</v>
      </c>
      <c r="E25" s="45"/>
      <c r="F25" s="130"/>
      <c r="G25" s="136" t="s">
        <v>25</v>
      </c>
      <c r="H25" s="136" t="s">
        <v>25</v>
      </c>
    </row>
    <row r="26" spans="1:8" s="21" customFormat="1" ht="12.75" customHeight="1">
      <c r="A26" s="23"/>
      <c r="B26" s="92" t="s">
        <v>132</v>
      </c>
      <c r="C26" s="46"/>
      <c r="D26" s="67" t="s">
        <v>157</v>
      </c>
      <c r="E26" s="66"/>
      <c r="F26" s="130"/>
      <c r="G26" s="136" t="s">
        <v>25</v>
      </c>
      <c r="H26" s="136" t="s">
        <v>25</v>
      </c>
    </row>
    <row r="27" spans="1:8" s="21" customFormat="1" ht="12.75" customHeight="1">
      <c r="A27" s="23"/>
      <c r="B27" s="41" t="s">
        <v>65</v>
      </c>
      <c r="C27" s="40" t="s">
        <v>156</v>
      </c>
      <c r="D27" s="39"/>
      <c r="E27" s="38"/>
      <c r="F27" s="130" t="s">
        <v>270</v>
      </c>
      <c r="G27" s="136">
        <f>SUM(G28:G36)</f>
        <v>783491.72</v>
      </c>
      <c r="H27" s="136">
        <f>SUM(H28:H36)</f>
        <v>583239.09</v>
      </c>
    </row>
    <row r="28" spans="1:8" s="21" customFormat="1" ht="12.75" customHeight="1">
      <c r="A28" s="23"/>
      <c r="B28" s="37" t="s">
        <v>63</v>
      </c>
      <c r="C28" s="46"/>
      <c r="D28" s="35" t="s">
        <v>155</v>
      </c>
      <c r="E28" s="45"/>
      <c r="F28" s="129"/>
      <c r="G28" s="136">
        <v>0</v>
      </c>
      <c r="H28" s="136">
        <v>0</v>
      </c>
    </row>
    <row r="29" spans="1:8" s="21" customFormat="1" ht="12.75" customHeight="1">
      <c r="A29" s="23"/>
      <c r="B29" s="37" t="s">
        <v>61</v>
      </c>
      <c r="C29" s="46"/>
      <c r="D29" s="35" t="s">
        <v>154</v>
      </c>
      <c r="E29" s="45"/>
      <c r="F29" s="129"/>
      <c r="G29" s="136">
        <v>40961.769999999997</v>
      </c>
      <c r="H29" s="136">
        <v>41710.03</v>
      </c>
    </row>
    <row r="30" spans="1:8" s="21" customFormat="1" ht="12.75" customHeight="1">
      <c r="A30" s="23"/>
      <c r="B30" s="37" t="s">
        <v>93</v>
      </c>
      <c r="C30" s="46"/>
      <c r="D30" s="35" t="s">
        <v>153</v>
      </c>
      <c r="E30" s="45"/>
      <c r="F30" s="129"/>
      <c r="G30" s="136">
        <v>0</v>
      </c>
      <c r="H30" s="136">
        <v>0</v>
      </c>
    </row>
    <row r="31" spans="1:8" s="21" customFormat="1" ht="12.75" customHeight="1">
      <c r="A31" s="23"/>
      <c r="B31" s="37" t="s">
        <v>91</v>
      </c>
      <c r="C31" s="46"/>
      <c r="D31" s="35" t="s">
        <v>152</v>
      </c>
      <c r="E31" s="45"/>
      <c r="F31" s="129"/>
      <c r="G31" s="136">
        <v>11666.29</v>
      </c>
      <c r="H31" s="136">
        <v>11862.49</v>
      </c>
    </row>
    <row r="32" spans="1:8" s="21" customFormat="1" ht="12.75" customHeight="1">
      <c r="A32" s="23"/>
      <c r="B32" s="37" t="s">
        <v>89</v>
      </c>
      <c r="C32" s="46"/>
      <c r="D32" s="35" t="s">
        <v>151</v>
      </c>
      <c r="E32" s="45"/>
      <c r="F32" s="129"/>
      <c r="G32" s="136">
        <v>8861.83</v>
      </c>
      <c r="H32" s="136">
        <v>10409.629999999999</v>
      </c>
    </row>
    <row r="33" spans="1:8" s="21" customFormat="1" ht="12.75" customHeight="1">
      <c r="A33" s="23"/>
      <c r="B33" s="37" t="s">
        <v>87</v>
      </c>
      <c r="C33" s="46"/>
      <c r="D33" s="35" t="s">
        <v>150</v>
      </c>
      <c r="E33" s="45"/>
      <c r="F33" s="129"/>
      <c r="G33" s="136" t="s">
        <v>25</v>
      </c>
      <c r="H33" s="136" t="s">
        <v>25</v>
      </c>
    </row>
    <row r="34" spans="1:8" s="21" customFormat="1" ht="12.75" customHeight="1">
      <c r="A34" s="23"/>
      <c r="B34" s="37" t="s">
        <v>81</v>
      </c>
      <c r="C34" s="46"/>
      <c r="D34" s="35" t="s">
        <v>149</v>
      </c>
      <c r="E34" s="45"/>
      <c r="F34" s="129"/>
      <c r="G34" s="136">
        <v>2901.83</v>
      </c>
      <c r="H34" s="136">
        <v>3767.94</v>
      </c>
    </row>
    <row r="35" spans="1:8" s="21" customFormat="1" ht="12.75" customHeight="1">
      <c r="A35" s="23"/>
      <c r="B35" s="37" t="s">
        <v>79</v>
      </c>
      <c r="C35" s="55"/>
      <c r="D35" s="54" t="s">
        <v>148</v>
      </c>
      <c r="E35" s="53"/>
      <c r="F35" s="129"/>
      <c r="G35" s="136">
        <v>719100</v>
      </c>
      <c r="H35" s="136">
        <v>515489</v>
      </c>
    </row>
    <row r="36" spans="1:8" s="21" customFormat="1" ht="12.75" customHeight="1">
      <c r="A36" s="23"/>
      <c r="B36" s="37" t="s">
        <v>77</v>
      </c>
      <c r="C36" s="46"/>
      <c r="D36" s="35" t="s">
        <v>147</v>
      </c>
      <c r="E36" s="45"/>
      <c r="F36" s="130"/>
      <c r="G36" s="136">
        <v>0</v>
      </c>
      <c r="H36" s="136">
        <v>0</v>
      </c>
    </row>
    <row r="37" spans="1:8" s="21" customFormat="1" ht="12.75" customHeight="1">
      <c r="A37" s="23"/>
      <c r="B37" s="30" t="s">
        <v>59</v>
      </c>
      <c r="C37" s="51" t="s">
        <v>146</v>
      </c>
      <c r="D37" s="51"/>
      <c r="E37" s="78"/>
      <c r="F37" s="130"/>
      <c r="G37" s="136" t="s">
        <v>25</v>
      </c>
      <c r="H37" s="136" t="s">
        <v>25</v>
      </c>
    </row>
    <row r="38" spans="1:8" s="21" customFormat="1" ht="12.75" customHeight="1">
      <c r="A38" s="23"/>
      <c r="B38" s="30" t="s">
        <v>57</v>
      </c>
      <c r="C38" s="51" t="s">
        <v>145</v>
      </c>
      <c r="D38" s="51"/>
      <c r="E38" s="78"/>
      <c r="F38" s="129"/>
      <c r="G38" s="136" t="s">
        <v>25</v>
      </c>
      <c r="H38" s="136" t="s">
        <v>25</v>
      </c>
    </row>
    <row r="39" spans="1:8" s="21" customFormat="1" ht="12.75" customHeight="1">
      <c r="A39" s="23"/>
      <c r="B39" s="30" t="s">
        <v>115</v>
      </c>
      <c r="C39" s="51" t="s">
        <v>144</v>
      </c>
      <c r="D39" s="46"/>
      <c r="E39" s="50"/>
      <c r="F39" s="129"/>
      <c r="G39" s="136" t="s">
        <v>25</v>
      </c>
      <c r="H39" s="136" t="s">
        <v>25</v>
      </c>
    </row>
    <row r="40" spans="1:8" s="21" customFormat="1" ht="12.75" customHeight="1">
      <c r="A40" s="23"/>
      <c r="B40" s="31" t="s">
        <v>143</v>
      </c>
      <c r="C40" s="77" t="s">
        <v>142</v>
      </c>
      <c r="D40" s="36"/>
      <c r="E40" s="76"/>
      <c r="F40" s="129"/>
      <c r="G40" s="136" t="s">
        <v>25</v>
      </c>
      <c r="H40" s="136" t="s">
        <v>25</v>
      </c>
    </row>
    <row r="41" spans="1:8" s="21" customFormat="1" ht="12.75" customHeight="1">
      <c r="A41" s="23"/>
      <c r="B41" s="91" t="s">
        <v>141</v>
      </c>
      <c r="C41" s="90" t="s">
        <v>140</v>
      </c>
      <c r="D41" s="88"/>
      <c r="E41" s="89"/>
      <c r="F41" s="130"/>
      <c r="G41" s="135">
        <f>SUM(G42,G48,G49,G56,G57)</f>
        <v>54190.19</v>
      </c>
      <c r="H41" s="135">
        <f>SUM(H42,H48,H49,H56,H57)</f>
        <v>50284.15</v>
      </c>
    </row>
    <row r="42" spans="1:8" s="21" customFormat="1" ht="12.75" customHeight="1">
      <c r="A42" s="23"/>
      <c r="B42" s="44" t="s">
        <v>67</v>
      </c>
      <c r="C42" s="85" t="s">
        <v>139</v>
      </c>
      <c r="D42" s="70"/>
      <c r="E42" s="84"/>
      <c r="F42" s="130"/>
      <c r="G42" s="136">
        <f>SUM(G43:G47)</f>
        <v>19</v>
      </c>
      <c r="H42" s="136">
        <f>SUM(H43:H47)</f>
        <v>0</v>
      </c>
    </row>
    <row r="43" spans="1:8" s="21" customFormat="1" ht="12.75" customHeight="1">
      <c r="A43" s="23"/>
      <c r="B43" s="56" t="s">
        <v>102</v>
      </c>
      <c r="C43" s="55"/>
      <c r="D43" s="54" t="s">
        <v>138</v>
      </c>
      <c r="E43" s="53"/>
      <c r="F43" s="129"/>
      <c r="G43" s="136" t="s">
        <v>25</v>
      </c>
      <c r="H43" s="136" t="s">
        <v>25</v>
      </c>
    </row>
    <row r="44" spans="1:8" s="21" customFormat="1" ht="12.75" customHeight="1">
      <c r="A44" s="23"/>
      <c r="B44" s="56" t="s">
        <v>100</v>
      </c>
      <c r="C44" s="55"/>
      <c r="D44" s="54" t="s">
        <v>137</v>
      </c>
      <c r="E44" s="53"/>
      <c r="F44" s="129"/>
      <c r="G44" s="136">
        <v>19</v>
      </c>
      <c r="H44" s="136">
        <v>0</v>
      </c>
    </row>
    <row r="45" spans="1:8" s="21" customFormat="1">
      <c r="A45" s="23"/>
      <c r="B45" s="56" t="s">
        <v>136</v>
      </c>
      <c r="C45" s="55"/>
      <c r="D45" s="54" t="s">
        <v>135</v>
      </c>
      <c r="E45" s="53"/>
      <c r="F45" s="129"/>
      <c r="G45" s="136" t="s">
        <v>25</v>
      </c>
      <c r="H45" s="136" t="s">
        <v>25</v>
      </c>
    </row>
    <row r="46" spans="1:8" s="21" customFormat="1">
      <c r="A46" s="23"/>
      <c r="B46" s="56" t="s">
        <v>134</v>
      </c>
      <c r="C46" s="55"/>
      <c r="D46" s="54" t="s">
        <v>133</v>
      </c>
      <c r="E46" s="53"/>
      <c r="F46" s="129"/>
      <c r="G46" s="136" t="s">
        <v>25</v>
      </c>
      <c r="H46" s="136" t="s">
        <v>25</v>
      </c>
    </row>
    <row r="47" spans="1:8" s="21" customFormat="1" ht="12.75" customHeight="1">
      <c r="A47" s="23"/>
      <c r="B47" s="56" t="s">
        <v>132</v>
      </c>
      <c r="C47" s="88"/>
      <c r="D47" s="144" t="s">
        <v>131</v>
      </c>
      <c r="E47" s="145"/>
      <c r="F47" s="129"/>
      <c r="G47" s="136" t="s">
        <v>25</v>
      </c>
      <c r="H47" s="136" t="s">
        <v>25</v>
      </c>
    </row>
    <row r="48" spans="1:8" s="21" customFormat="1" ht="12.75" customHeight="1">
      <c r="A48" s="23"/>
      <c r="B48" s="44" t="s">
        <v>65</v>
      </c>
      <c r="C48" s="87" t="s">
        <v>130</v>
      </c>
      <c r="D48" s="61"/>
      <c r="E48" s="86"/>
      <c r="F48" s="130"/>
      <c r="G48" s="136">
        <v>0</v>
      </c>
      <c r="H48" s="136">
        <v>85</v>
      </c>
    </row>
    <row r="49" spans="1:10" s="21" customFormat="1" ht="12.75" customHeight="1">
      <c r="A49" s="23"/>
      <c r="B49" s="44" t="s">
        <v>59</v>
      </c>
      <c r="C49" s="85" t="s">
        <v>129</v>
      </c>
      <c r="D49" s="70"/>
      <c r="E49" s="84"/>
      <c r="F49" s="130" t="s">
        <v>271</v>
      </c>
      <c r="G49" s="136">
        <f>SUM(G50:G55)</f>
        <v>49403.35</v>
      </c>
      <c r="H49" s="136">
        <f>SUM(H50:H55)</f>
        <v>45589.3</v>
      </c>
    </row>
    <row r="50" spans="1:10" s="21" customFormat="1" ht="12.75" customHeight="1">
      <c r="A50" s="23"/>
      <c r="B50" s="56" t="s">
        <v>128</v>
      </c>
      <c r="C50" s="70"/>
      <c r="D50" s="83" t="s">
        <v>127</v>
      </c>
      <c r="E50" s="68"/>
      <c r="F50" s="130"/>
      <c r="G50" s="136" t="s">
        <v>25</v>
      </c>
      <c r="H50" s="136" t="s">
        <v>25</v>
      </c>
    </row>
    <row r="51" spans="1:10" s="21" customFormat="1" ht="12.75" customHeight="1">
      <c r="A51" s="23"/>
      <c r="B51" s="82" t="s">
        <v>126</v>
      </c>
      <c r="C51" s="55"/>
      <c r="D51" s="54" t="s">
        <v>125</v>
      </c>
      <c r="E51" s="43"/>
      <c r="F51" s="131"/>
      <c r="G51" s="136" t="s">
        <v>25</v>
      </c>
      <c r="H51" s="136" t="s">
        <v>25</v>
      </c>
    </row>
    <row r="52" spans="1:10" s="21" customFormat="1" ht="12.75" customHeight="1">
      <c r="A52" s="23"/>
      <c r="B52" s="56" t="s">
        <v>124</v>
      </c>
      <c r="C52" s="55"/>
      <c r="D52" s="54" t="s">
        <v>123</v>
      </c>
      <c r="E52" s="53"/>
      <c r="F52" s="130"/>
      <c r="G52" s="136">
        <v>0</v>
      </c>
      <c r="H52" s="136">
        <v>0</v>
      </c>
    </row>
    <row r="53" spans="1:10" s="21" customFormat="1" ht="12.75" customHeight="1">
      <c r="A53" s="23"/>
      <c r="B53" s="56" t="s">
        <v>122</v>
      </c>
      <c r="C53" s="55"/>
      <c r="D53" s="144" t="s">
        <v>121</v>
      </c>
      <c r="E53" s="145"/>
      <c r="F53" s="130"/>
      <c r="G53" s="136">
        <v>2216.86</v>
      </c>
      <c r="H53" s="136">
        <v>1301.8599999999999</v>
      </c>
    </row>
    <row r="54" spans="1:10" s="21" customFormat="1" ht="12.75" customHeight="1">
      <c r="A54" s="23"/>
      <c r="B54" s="56" t="s">
        <v>120</v>
      </c>
      <c r="C54" s="55"/>
      <c r="D54" s="54" t="s">
        <v>119</v>
      </c>
      <c r="E54" s="53"/>
      <c r="F54" s="130"/>
      <c r="G54" s="136">
        <v>47186.49</v>
      </c>
      <c r="H54" s="136">
        <v>44287.44</v>
      </c>
    </row>
    <row r="55" spans="1:10" s="21" customFormat="1" ht="12.75" customHeight="1">
      <c r="A55" s="23"/>
      <c r="B55" s="56" t="s">
        <v>118</v>
      </c>
      <c r="C55" s="55"/>
      <c r="D55" s="54" t="s">
        <v>117</v>
      </c>
      <c r="E55" s="53"/>
      <c r="F55" s="130"/>
      <c r="G55" s="136">
        <v>0</v>
      </c>
      <c r="H55" s="136">
        <v>0</v>
      </c>
      <c r="J55" s="123"/>
    </row>
    <row r="56" spans="1:10" s="21" customFormat="1" ht="12.75" customHeight="1">
      <c r="A56" s="23"/>
      <c r="B56" s="44" t="s">
        <v>57</v>
      </c>
      <c r="C56" s="81" t="s">
        <v>116</v>
      </c>
      <c r="D56" s="81"/>
      <c r="E56" s="80"/>
      <c r="F56" s="130"/>
      <c r="G56" s="136" t="s">
        <v>25</v>
      </c>
      <c r="H56" s="136" t="s">
        <v>25</v>
      </c>
    </row>
    <row r="57" spans="1:10" s="21" customFormat="1" ht="12.75" customHeight="1">
      <c r="A57" s="23"/>
      <c r="B57" s="44" t="s">
        <v>115</v>
      </c>
      <c r="C57" s="81" t="s">
        <v>114</v>
      </c>
      <c r="D57" s="81"/>
      <c r="E57" s="80"/>
      <c r="F57" s="130" t="s">
        <v>272</v>
      </c>
      <c r="G57" s="136">
        <v>4767.84</v>
      </c>
      <c r="H57" s="136">
        <v>4609.8500000000004</v>
      </c>
    </row>
    <row r="58" spans="1:10" s="21" customFormat="1" ht="12.75" customHeight="1">
      <c r="A58" s="23"/>
      <c r="B58" s="30"/>
      <c r="C58" s="40" t="s">
        <v>113</v>
      </c>
      <c r="D58" s="39"/>
      <c r="E58" s="38"/>
      <c r="F58" s="130"/>
      <c r="G58" s="136">
        <f>SUM(G20,G40,G41)</f>
        <v>837681.90999999992</v>
      </c>
      <c r="H58" s="136">
        <f>SUM(H20,H40,H41)</f>
        <v>633523.24</v>
      </c>
    </row>
    <row r="59" spans="1:10" s="21" customFormat="1" ht="12.75" customHeight="1">
      <c r="A59" s="23"/>
      <c r="B59" s="31" t="s">
        <v>112</v>
      </c>
      <c r="C59" s="77" t="s">
        <v>111</v>
      </c>
      <c r="D59" s="77"/>
      <c r="E59" s="79"/>
      <c r="F59" s="130" t="s">
        <v>273</v>
      </c>
      <c r="G59" s="135">
        <f>SUM(G60:G63)</f>
        <v>95880.72</v>
      </c>
      <c r="H59" s="135">
        <f>SUM(H60:H63)</f>
        <v>99093.62</v>
      </c>
    </row>
    <row r="60" spans="1:10" s="21" customFormat="1" ht="12.75" customHeight="1">
      <c r="A60" s="23"/>
      <c r="B60" s="30" t="s">
        <v>67</v>
      </c>
      <c r="C60" s="51" t="s">
        <v>110</v>
      </c>
      <c r="D60" s="51"/>
      <c r="E60" s="78"/>
      <c r="F60" s="130"/>
      <c r="G60" s="136">
        <v>0</v>
      </c>
      <c r="H60" s="136">
        <v>0</v>
      </c>
    </row>
    <row r="61" spans="1:10" s="21" customFormat="1" ht="12.75" customHeight="1">
      <c r="A61" s="23"/>
      <c r="B61" s="41" t="s">
        <v>65</v>
      </c>
      <c r="C61" s="40" t="s">
        <v>109</v>
      </c>
      <c r="D61" s="39"/>
      <c r="E61" s="38"/>
      <c r="F61" s="132"/>
      <c r="G61" s="136">
        <v>92583.23</v>
      </c>
      <c r="H61" s="136">
        <v>94561.25</v>
      </c>
    </row>
    <row r="62" spans="1:10" s="21" customFormat="1" ht="12.75" customHeight="1">
      <c r="A62" s="23"/>
      <c r="B62" s="30" t="s">
        <v>59</v>
      </c>
      <c r="C62" s="146" t="s">
        <v>108</v>
      </c>
      <c r="D62" s="147"/>
      <c r="E62" s="148"/>
      <c r="F62" s="130"/>
      <c r="G62" s="136">
        <v>0</v>
      </c>
      <c r="H62" s="136">
        <v>0</v>
      </c>
    </row>
    <row r="63" spans="1:10" s="21" customFormat="1" ht="12.75" customHeight="1">
      <c r="A63" s="23"/>
      <c r="B63" s="30" t="s">
        <v>107</v>
      </c>
      <c r="C63" s="51" t="s">
        <v>106</v>
      </c>
      <c r="D63" s="46"/>
      <c r="E63" s="50"/>
      <c r="F63" s="130"/>
      <c r="G63" s="136">
        <v>3297.49</v>
      </c>
      <c r="H63" s="136">
        <v>4532.37</v>
      </c>
    </row>
    <row r="64" spans="1:10" s="21" customFormat="1" ht="12.75" customHeight="1">
      <c r="A64" s="23"/>
      <c r="B64" s="31" t="s">
        <v>105</v>
      </c>
      <c r="C64" s="77" t="s">
        <v>104</v>
      </c>
      <c r="D64" s="36"/>
      <c r="E64" s="76"/>
      <c r="F64" s="130"/>
      <c r="G64" s="135">
        <f>SUM(G65,G69)</f>
        <v>44519.78</v>
      </c>
      <c r="H64" s="135">
        <f>SUM(H65,H69)</f>
        <v>44309.919999999998</v>
      </c>
    </row>
    <row r="65" spans="1:8" s="21" customFormat="1" ht="12.75" customHeight="1">
      <c r="A65" s="23"/>
      <c r="B65" s="30" t="s">
        <v>67</v>
      </c>
      <c r="C65" s="49" t="s">
        <v>103</v>
      </c>
      <c r="D65" s="48"/>
      <c r="E65" s="47"/>
      <c r="F65" s="130"/>
      <c r="G65" s="136">
        <f>SUM(G66:G68)</f>
        <v>0</v>
      </c>
      <c r="H65" s="136">
        <f>SUM(H66:H68)</f>
        <v>0</v>
      </c>
    </row>
    <row r="66" spans="1:8" s="21" customFormat="1">
      <c r="A66" s="23"/>
      <c r="B66" s="37" t="s">
        <v>102</v>
      </c>
      <c r="C66" s="73"/>
      <c r="D66" s="35" t="s">
        <v>101</v>
      </c>
      <c r="E66" s="72"/>
      <c r="F66" s="130"/>
      <c r="G66" s="136" t="s">
        <v>25</v>
      </c>
      <c r="H66" s="136" t="s">
        <v>25</v>
      </c>
    </row>
    <row r="67" spans="1:8" s="21" customFormat="1" ht="12.75" customHeight="1">
      <c r="A67" s="23"/>
      <c r="B67" s="37" t="s">
        <v>100</v>
      </c>
      <c r="C67" s="46"/>
      <c r="D67" s="35" t="s">
        <v>99</v>
      </c>
      <c r="E67" s="45"/>
      <c r="F67" s="130"/>
      <c r="G67" s="136" t="s">
        <v>25</v>
      </c>
      <c r="H67" s="136" t="s">
        <v>25</v>
      </c>
    </row>
    <row r="68" spans="1:8" s="21" customFormat="1" ht="12.75" customHeight="1">
      <c r="A68" s="23"/>
      <c r="B68" s="37" t="s">
        <v>98</v>
      </c>
      <c r="C68" s="46"/>
      <c r="D68" s="35" t="s">
        <v>97</v>
      </c>
      <c r="E68" s="45"/>
      <c r="F68" s="129"/>
      <c r="G68" s="136" t="s">
        <v>25</v>
      </c>
      <c r="H68" s="136" t="s">
        <v>25</v>
      </c>
    </row>
    <row r="69" spans="1:8" s="24" customFormat="1" ht="12.75" customHeight="1">
      <c r="A69" s="23"/>
      <c r="B69" s="44" t="s">
        <v>65</v>
      </c>
      <c r="C69" s="75" t="s">
        <v>96</v>
      </c>
      <c r="D69" s="64"/>
      <c r="E69" s="74"/>
      <c r="F69" s="133" t="s">
        <v>274</v>
      </c>
      <c r="G69" s="136">
        <f>SUM(G70:G75,G78:G83)</f>
        <v>44519.78</v>
      </c>
      <c r="H69" s="136">
        <f>SUM(H70:H75,H78:H83)</f>
        <v>44309.919999999998</v>
      </c>
    </row>
    <row r="70" spans="1:8" s="21" customFormat="1" ht="12.75" customHeight="1">
      <c r="A70" s="23"/>
      <c r="B70" s="37" t="s">
        <v>63</v>
      </c>
      <c r="C70" s="46"/>
      <c r="D70" s="35" t="s">
        <v>95</v>
      </c>
      <c r="E70" s="66"/>
      <c r="F70" s="130"/>
      <c r="G70" s="136" t="s">
        <v>25</v>
      </c>
      <c r="H70" s="136" t="s">
        <v>25</v>
      </c>
    </row>
    <row r="71" spans="1:8" s="21" customFormat="1" ht="12.75" customHeight="1">
      <c r="A71" s="23"/>
      <c r="B71" s="37" t="s">
        <v>61</v>
      </c>
      <c r="C71" s="73"/>
      <c r="D71" s="35" t="s">
        <v>94</v>
      </c>
      <c r="E71" s="72"/>
      <c r="F71" s="130"/>
      <c r="G71" s="136" t="s">
        <v>25</v>
      </c>
      <c r="H71" s="136" t="s">
        <v>25</v>
      </c>
    </row>
    <row r="72" spans="1:8" s="21" customFormat="1">
      <c r="A72" s="23"/>
      <c r="B72" s="37" t="s">
        <v>93</v>
      </c>
      <c r="C72" s="73"/>
      <c r="D72" s="35" t="s">
        <v>92</v>
      </c>
      <c r="E72" s="72"/>
      <c r="F72" s="130"/>
      <c r="G72" s="136" t="s">
        <v>25</v>
      </c>
      <c r="H72" s="136" t="s">
        <v>25</v>
      </c>
    </row>
    <row r="73" spans="1:8" s="21" customFormat="1">
      <c r="A73" s="23"/>
      <c r="B73" s="71" t="s">
        <v>91</v>
      </c>
      <c r="C73" s="70"/>
      <c r="D73" s="69" t="s">
        <v>90</v>
      </c>
      <c r="E73" s="68"/>
      <c r="F73" s="130"/>
      <c r="G73" s="136" t="s">
        <v>25</v>
      </c>
      <c r="H73" s="136" t="s">
        <v>25</v>
      </c>
    </row>
    <row r="74" spans="1:8" s="21" customFormat="1">
      <c r="A74" s="23"/>
      <c r="B74" s="30" t="s">
        <v>89</v>
      </c>
      <c r="C74" s="67"/>
      <c r="D74" s="67" t="s">
        <v>88</v>
      </c>
      <c r="E74" s="66"/>
      <c r="F74" s="134"/>
      <c r="G74" s="136" t="s">
        <v>25</v>
      </c>
      <c r="H74" s="136" t="s">
        <v>25</v>
      </c>
    </row>
    <row r="75" spans="1:8" s="21" customFormat="1" ht="12.75" customHeight="1">
      <c r="A75" s="23"/>
      <c r="B75" s="65" t="s">
        <v>87</v>
      </c>
      <c r="C75" s="64"/>
      <c r="D75" s="63" t="s">
        <v>86</v>
      </c>
      <c r="E75" s="62"/>
      <c r="F75" s="130"/>
      <c r="G75" s="136">
        <f>SUM(G76,G77)</f>
        <v>0</v>
      </c>
      <c r="H75" s="136">
        <f>SUM(H76,H77)</f>
        <v>0</v>
      </c>
    </row>
    <row r="76" spans="1:8" s="21" customFormat="1" ht="12.75" customHeight="1">
      <c r="A76" s="23"/>
      <c r="B76" s="56" t="s">
        <v>85</v>
      </c>
      <c r="C76" s="55"/>
      <c r="D76" s="43"/>
      <c r="E76" s="53" t="s">
        <v>84</v>
      </c>
      <c r="F76" s="130"/>
      <c r="G76" s="136" t="s">
        <v>25</v>
      </c>
      <c r="H76" s="136" t="s">
        <v>25</v>
      </c>
    </row>
    <row r="77" spans="1:8" s="21" customFormat="1" ht="12.75" customHeight="1">
      <c r="A77" s="23"/>
      <c r="B77" s="56" t="s">
        <v>83</v>
      </c>
      <c r="C77" s="55"/>
      <c r="D77" s="43"/>
      <c r="E77" s="53" t="s">
        <v>82</v>
      </c>
      <c r="F77" s="129"/>
      <c r="G77" s="136" t="s">
        <v>25</v>
      </c>
      <c r="H77" s="136" t="s">
        <v>25</v>
      </c>
    </row>
    <row r="78" spans="1:8" s="21" customFormat="1" ht="12.75" customHeight="1">
      <c r="A78" s="23"/>
      <c r="B78" s="56" t="s">
        <v>81</v>
      </c>
      <c r="C78" s="61"/>
      <c r="D78" s="60" t="s">
        <v>80</v>
      </c>
      <c r="E78" s="59"/>
      <c r="F78" s="129"/>
      <c r="G78" s="136" t="s">
        <v>25</v>
      </c>
      <c r="H78" s="136" t="s">
        <v>25</v>
      </c>
    </row>
    <row r="79" spans="1:8" s="21" customFormat="1" ht="12.75" customHeight="1">
      <c r="A79" s="23"/>
      <c r="B79" s="56" t="s">
        <v>79</v>
      </c>
      <c r="C79" s="58"/>
      <c r="D79" s="54" t="s">
        <v>78</v>
      </c>
      <c r="E79" s="57"/>
      <c r="F79" s="130"/>
      <c r="G79" s="136" t="s">
        <v>25</v>
      </c>
      <c r="H79" s="136" t="s">
        <v>25</v>
      </c>
    </row>
    <row r="80" spans="1:8" s="21" customFormat="1" ht="12.75" customHeight="1">
      <c r="A80" s="23"/>
      <c r="B80" s="56" t="s">
        <v>77</v>
      </c>
      <c r="C80" s="46"/>
      <c r="D80" s="35" t="s">
        <v>76</v>
      </c>
      <c r="E80" s="45"/>
      <c r="F80" s="130"/>
      <c r="G80" s="136">
        <v>1055.42</v>
      </c>
      <c r="H80" s="136">
        <v>293.22000000000003</v>
      </c>
    </row>
    <row r="81" spans="1:8" s="21" customFormat="1" ht="12.75" customHeight="1">
      <c r="A81" s="23"/>
      <c r="B81" s="56" t="s">
        <v>75</v>
      </c>
      <c r="C81" s="46"/>
      <c r="D81" s="35" t="s">
        <v>74</v>
      </c>
      <c r="E81" s="45"/>
      <c r="F81" s="130"/>
      <c r="G81" s="136">
        <v>0</v>
      </c>
      <c r="H81" s="136">
        <v>0</v>
      </c>
    </row>
    <row r="82" spans="1:8" s="21" customFormat="1" ht="12.75" customHeight="1">
      <c r="A82" s="23"/>
      <c r="B82" s="37" t="s">
        <v>73</v>
      </c>
      <c r="C82" s="55"/>
      <c r="D82" s="54" t="s">
        <v>72</v>
      </c>
      <c r="E82" s="53"/>
      <c r="F82" s="130"/>
      <c r="G82" s="136">
        <v>43464.36</v>
      </c>
      <c r="H82" s="136">
        <v>44016.7</v>
      </c>
    </row>
    <row r="83" spans="1:8" s="21" customFormat="1" ht="12.75" customHeight="1">
      <c r="A83" s="23"/>
      <c r="B83" s="37" t="s">
        <v>71</v>
      </c>
      <c r="C83" s="46"/>
      <c r="D83" s="35" t="s">
        <v>70</v>
      </c>
      <c r="E83" s="45"/>
      <c r="F83" s="18"/>
      <c r="G83" s="136" t="s">
        <v>25</v>
      </c>
      <c r="H83" s="136" t="s">
        <v>25</v>
      </c>
    </row>
    <row r="84" spans="1:8" s="21" customFormat="1" ht="12.75" customHeight="1">
      <c r="A84" s="23"/>
      <c r="B84" s="31" t="s">
        <v>69</v>
      </c>
      <c r="C84" s="33" t="s">
        <v>68</v>
      </c>
      <c r="D84" s="52"/>
      <c r="E84" s="32"/>
      <c r="F84" s="129" t="s">
        <v>275</v>
      </c>
      <c r="G84" s="135">
        <f>SUM(G85,G86,G89,G90)</f>
        <v>697281.40999999992</v>
      </c>
      <c r="H84" s="135">
        <f>SUM(H85,H86,H89,H90)</f>
        <v>490119.70000000013</v>
      </c>
    </row>
    <row r="85" spans="1:8" s="21" customFormat="1" ht="12.75" customHeight="1">
      <c r="A85" s="23"/>
      <c r="B85" s="30" t="s">
        <v>67</v>
      </c>
      <c r="C85" s="51" t="s">
        <v>66</v>
      </c>
      <c r="D85" s="46"/>
      <c r="E85" s="50"/>
      <c r="F85" s="129"/>
      <c r="G85" s="136" t="s">
        <v>25</v>
      </c>
      <c r="H85" s="136" t="s">
        <v>25</v>
      </c>
    </row>
    <row r="86" spans="1:8" s="21" customFormat="1" ht="12.75" customHeight="1">
      <c r="A86" s="23"/>
      <c r="B86" s="30" t="s">
        <v>65</v>
      </c>
      <c r="C86" s="49" t="s">
        <v>64</v>
      </c>
      <c r="D86" s="48"/>
      <c r="E86" s="47"/>
      <c r="F86" s="130"/>
      <c r="G86" s="136">
        <f>SUM(G87,G88)</f>
        <v>692373.84</v>
      </c>
      <c r="H86" s="136">
        <f>SUM(H87,H88)</f>
        <v>488762.84</v>
      </c>
    </row>
    <row r="87" spans="1:8" s="21" customFormat="1" ht="12.75" customHeight="1">
      <c r="A87" s="23"/>
      <c r="B87" s="37" t="s">
        <v>63</v>
      </c>
      <c r="C87" s="46"/>
      <c r="D87" s="35" t="s">
        <v>62</v>
      </c>
      <c r="E87" s="45"/>
      <c r="F87" s="130"/>
      <c r="G87" s="136">
        <v>692373.84</v>
      </c>
      <c r="H87" s="136">
        <v>488762.84</v>
      </c>
    </row>
    <row r="88" spans="1:8" s="21" customFormat="1" ht="12.75" customHeight="1">
      <c r="A88" s="23"/>
      <c r="B88" s="37" t="s">
        <v>61</v>
      </c>
      <c r="C88" s="46"/>
      <c r="D88" s="35" t="s">
        <v>60</v>
      </c>
      <c r="E88" s="45"/>
      <c r="F88" s="130"/>
      <c r="G88" s="136" t="s">
        <v>25</v>
      </c>
      <c r="H88" s="136" t="s">
        <v>25</v>
      </c>
    </row>
    <row r="89" spans="1:8" s="21" customFormat="1" ht="12.75" customHeight="1">
      <c r="A89" s="23"/>
      <c r="B89" s="44" t="s">
        <v>59</v>
      </c>
      <c r="C89" s="43" t="s">
        <v>58</v>
      </c>
      <c r="D89" s="43"/>
      <c r="E89" s="42"/>
      <c r="F89" s="130"/>
      <c r="G89" s="136" t="s">
        <v>25</v>
      </c>
      <c r="H89" s="136" t="s">
        <v>25</v>
      </c>
    </row>
    <row r="90" spans="1:8" s="21" customFormat="1" ht="12.75" customHeight="1">
      <c r="A90" s="23"/>
      <c r="B90" s="41" t="s">
        <v>57</v>
      </c>
      <c r="C90" s="40" t="s">
        <v>56</v>
      </c>
      <c r="D90" s="39"/>
      <c r="E90" s="38"/>
      <c r="F90" s="130"/>
      <c r="G90" s="136">
        <f>SUM(G91:G92)</f>
        <v>4907.57</v>
      </c>
      <c r="H90" s="136">
        <f>SUM(H91:H92)</f>
        <v>1356.8600000000999</v>
      </c>
    </row>
    <row r="91" spans="1:8" s="21" customFormat="1" ht="12.75" customHeight="1">
      <c r="A91" s="23"/>
      <c r="B91" s="37" t="s">
        <v>55</v>
      </c>
      <c r="C91" s="36"/>
      <c r="D91" s="35" t="s">
        <v>54</v>
      </c>
      <c r="E91" s="34"/>
      <c r="F91" s="129"/>
      <c r="G91" s="136">
        <v>3550.71</v>
      </c>
      <c r="H91" s="136">
        <v>1356.8600000000999</v>
      </c>
    </row>
    <row r="92" spans="1:8" s="21" customFormat="1" ht="12.75" customHeight="1">
      <c r="A92" s="23"/>
      <c r="B92" s="37" t="s">
        <v>53</v>
      </c>
      <c r="C92" s="36"/>
      <c r="D92" s="35" t="s">
        <v>52</v>
      </c>
      <c r="E92" s="34"/>
      <c r="F92" s="129"/>
      <c r="G92" s="136">
        <v>1356.86</v>
      </c>
      <c r="H92" s="136" t="s">
        <v>25</v>
      </c>
    </row>
    <row r="93" spans="1:8" s="21" customFormat="1" ht="12.75" customHeight="1">
      <c r="A93" s="23"/>
      <c r="B93" s="31" t="s">
        <v>51</v>
      </c>
      <c r="C93" s="33" t="s">
        <v>50</v>
      </c>
      <c r="D93" s="32"/>
      <c r="E93" s="32"/>
      <c r="F93" s="129"/>
      <c r="G93" s="135"/>
      <c r="H93" s="135"/>
    </row>
    <row r="94" spans="1:8" s="21" customFormat="1" ht="25.5" customHeight="1">
      <c r="A94" s="23"/>
      <c r="B94" s="31"/>
      <c r="C94" s="151" t="s">
        <v>49</v>
      </c>
      <c r="D94" s="144"/>
      <c r="E94" s="145"/>
      <c r="F94" s="130"/>
      <c r="G94" s="137">
        <f>SUM(G59,G64,G84,G93)</f>
        <v>837681.90999999992</v>
      </c>
      <c r="H94" s="137">
        <f>SUM(H59,H64,H84,H93)</f>
        <v>633523.24000000011</v>
      </c>
    </row>
    <row r="95" spans="1:8" s="21" customFormat="1">
      <c r="A95" s="23"/>
      <c r="B95" s="29"/>
      <c r="C95" s="28"/>
      <c r="D95" s="28"/>
      <c r="E95" s="28"/>
      <c r="F95" s="28"/>
    </row>
    <row r="96" spans="1:8" s="21" customFormat="1" ht="12.75" customHeight="1">
      <c r="A96" s="23"/>
      <c r="B96" s="152" t="s">
        <v>265</v>
      </c>
      <c r="C96" s="152"/>
      <c r="D96" s="152"/>
      <c r="E96" s="152"/>
      <c r="F96" s="27"/>
      <c r="G96" s="153" t="s">
        <v>48</v>
      </c>
      <c r="H96" s="153"/>
    </row>
    <row r="97" spans="1:8" s="21" customFormat="1" ht="12.75" customHeight="1">
      <c r="A97" s="23"/>
      <c r="B97" s="154" t="s">
        <v>47</v>
      </c>
      <c r="C97" s="154"/>
      <c r="D97" s="154"/>
      <c r="E97" s="154"/>
      <c r="F97" s="21" t="s">
        <v>44</v>
      </c>
      <c r="G97" s="155" t="s">
        <v>43</v>
      </c>
      <c r="H97" s="155"/>
    </row>
    <row r="98" spans="1:8" s="21" customFormat="1">
      <c r="A98" s="23"/>
      <c r="B98" s="26"/>
      <c r="C98" s="26"/>
      <c r="D98" s="26"/>
      <c r="E98" s="26"/>
      <c r="F98" s="26"/>
      <c r="G98" s="26"/>
      <c r="H98" s="26"/>
    </row>
    <row r="99" spans="1:8" s="21" customFormat="1" ht="12.75" customHeight="1">
      <c r="A99" s="23"/>
      <c r="B99" s="156" t="s">
        <v>266</v>
      </c>
      <c r="C99" s="156"/>
      <c r="D99" s="156"/>
      <c r="E99" s="156"/>
      <c r="F99" s="25"/>
      <c r="G99" s="157" t="s">
        <v>46</v>
      </c>
      <c r="H99" s="157"/>
    </row>
    <row r="100" spans="1:8" s="21" customFormat="1" ht="12.75" customHeight="1">
      <c r="A100" s="23"/>
      <c r="B100" s="149" t="s">
        <v>45</v>
      </c>
      <c r="C100" s="149"/>
      <c r="D100" s="149"/>
      <c r="E100" s="149"/>
      <c r="F100" s="24" t="s">
        <v>44</v>
      </c>
      <c r="G100" s="150" t="s">
        <v>43</v>
      </c>
      <c r="H100" s="150"/>
    </row>
    <row r="101" spans="1:8" s="21" customFormat="1">
      <c r="A101" s="23"/>
    </row>
    <row r="102" spans="1:8" s="21" customFormat="1">
      <c r="A102" s="23"/>
    </row>
    <row r="103" spans="1:8" s="21" customFormat="1">
      <c r="A103" s="23"/>
    </row>
    <row r="104" spans="1:8" s="21" customFormat="1">
      <c r="A104" s="23"/>
    </row>
    <row r="105" spans="1:8" s="21" customFormat="1">
      <c r="A105" s="23"/>
    </row>
    <row r="106" spans="1:8" s="21" customFormat="1">
      <c r="A106" s="23"/>
    </row>
    <row r="107" spans="1:8" s="21" customFormat="1">
      <c r="A107" s="23"/>
    </row>
    <row r="108" spans="1:8" s="21" customFormat="1">
      <c r="A108" s="23"/>
    </row>
    <row r="109" spans="1:8" s="21" customFormat="1">
      <c r="A109" s="23"/>
    </row>
    <row r="110" spans="1:8" s="21" customFormat="1">
      <c r="A110" s="23"/>
    </row>
    <row r="111" spans="1:8" s="21" customFormat="1">
      <c r="A111" s="23"/>
    </row>
    <row r="112" spans="1:8" s="21" customFormat="1">
      <c r="A112" s="23"/>
    </row>
    <row r="113" spans="1:1" s="21" customFormat="1">
      <c r="A113" s="23"/>
    </row>
    <row r="114" spans="1:1" s="21" customFormat="1">
      <c r="A114" s="23"/>
    </row>
    <row r="115" spans="1:1" s="21" customFormat="1">
      <c r="A115" s="23"/>
    </row>
    <row r="116" spans="1:1" s="21" customFormat="1">
      <c r="A116" s="23"/>
    </row>
    <row r="117" spans="1:1" s="21" customFormat="1">
      <c r="A117" s="23"/>
    </row>
    <row r="118" spans="1:1" s="21" customFormat="1">
      <c r="A118" s="23"/>
    </row>
    <row r="119" spans="1:1" s="21" customFormat="1">
      <c r="A119" s="22"/>
    </row>
  </sheetData>
  <mergeCells count="27">
    <mergeCell ref="B1:H1"/>
    <mergeCell ref="F2:H2"/>
    <mergeCell ref="F3:H3"/>
    <mergeCell ref="B5:H6"/>
    <mergeCell ref="B7:H7"/>
    <mergeCell ref="B8:H8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C62:E62"/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64"/>
  <sheetViews>
    <sheetView showGridLines="0" tabSelected="1" view="pageBreakPreview" topLeftCell="B34" zoomScaleNormal="100" zoomScaleSheetLayoutView="100" workbookViewId="0">
      <selection activeCell="B13" sqref="B13:J13"/>
    </sheetView>
  </sheetViews>
  <sheetFormatPr defaultRowHeight="12.75"/>
  <cols>
    <col min="1" max="1" width="3.140625" style="99" customWidth="1"/>
    <col min="2" max="2" width="8" style="99" customWidth="1"/>
    <col min="3" max="3" width="1.5703125" style="99" hidden="1" customWidth="1"/>
    <col min="4" max="4" width="30.140625" style="99" customWidth="1"/>
    <col min="5" max="5" width="18.28515625" style="99" customWidth="1"/>
    <col min="6" max="6" width="9.140625" style="99" hidden="1" customWidth="1"/>
    <col min="7" max="7" width="11.7109375" style="99" customWidth="1"/>
    <col min="8" max="8" width="13.140625" style="99" customWidth="1"/>
    <col min="9" max="9" width="14.7109375" style="99" customWidth="1"/>
    <col min="10" max="10" width="15.85546875" style="99" customWidth="1"/>
    <col min="11" max="11" width="9.140625" style="99"/>
    <col min="12" max="12" width="88.85546875" style="99" customWidth="1"/>
    <col min="13" max="16384" width="9.140625" style="99"/>
  </cols>
  <sheetData>
    <row r="1" spans="2:10" ht="30" customHeight="1">
      <c r="B1" s="207" t="s">
        <v>0</v>
      </c>
      <c r="C1" s="207"/>
      <c r="D1" s="207"/>
      <c r="E1" s="207"/>
      <c r="F1" s="207"/>
      <c r="G1" s="207"/>
      <c r="H1" s="207"/>
      <c r="I1" s="207"/>
      <c r="J1" s="207"/>
    </row>
    <row r="2" spans="2:10" ht="15.75" customHeight="1">
      <c r="E2" s="122"/>
      <c r="H2" s="121" t="s">
        <v>261</v>
      </c>
      <c r="I2" s="120"/>
      <c r="J2" s="120"/>
    </row>
    <row r="3" spans="2:10" ht="15.75" customHeight="1">
      <c r="H3" s="121" t="s">
        <v>177</v>
      </c>
      <c r="I3" s="120"/>
      <c r="J3" s="120"/>
    </row>
    <row r="4" spans="2:10" ht="4.5" customHeight="1"/>
    <row r="5" spans="2:10" ht="15.75" customHeight="1">
      <c r="B5" s="208" t="s">
        <v>260</v>
      </c>
      <c r="C5" s="208"/>
      <c r="D5" s="208"/>
      <c r="E5" s="208"/>
      <c r="F5" s="208"/>
      <c r="G5" s="208"/>
      <c r="H5" s="208"/>
      <c r="I5" s="208"/>
      <c r="J5" s="208"/>
    </row>
    <row r="6" spans="2:10" ht="15.75" customHeight="1">
      <c r="B6" s="209" t="s">
        <v>259</v>
      </c>
      <c r="C6" s="209"/>
      <c r="D6" s="209"/>
      <c r="E6" s="209"/>
      <c r="F6" s="209"/>
      <c r="G6" s="209"/>
      <c r="H6" s="209"/>
      <c r="I6" s="209"/>
      <c r="J6" s="209"/>
    </row>
    <row r="7" spans="2:10" ht="15.75" customHeight="1">
      <c r="B7" s="210" t="s">
        <v>175</v>
      </c>
      <c r="C7" s="210"/>
      <c r="D7" s="210"/>
      <c r="E7" s="210"/>
      <c r="F7" s="210"/>
      <c r="G7" s="210"/>
      <c r="H7" s="210"/>
      <c r="I7" s="210"/>
      <c r="J7" s="210"/>
    </row>
    <row r="8" spans="2:10" ht="15" customHeight="1">
      <c r="B8" s="205" t="s">
        <v>258</v>
      </c>
      <c r="C8" s="205"/>
      <c r="D8" s="205"/>
      <c r="E8" s="205"/>
      <c r="F8" s="205"/>
      <c r="G8" s="205"/>
      <c r="H8" s="205"/>
      <c r="I8" s="205"/>
      <c r="J8" s="205"/>
    </row>
    <row r="9" spans="2:10" ht="15" customHeight="1">
      <c r="B9" s="204" t="s">
        <v>173</v>
      </c>
      <c r="C9" s="204"/>
      <c r="D9" s="204"/>
      <c r="E9" s="204"/>
      <c r="F9" s="204"/>
      <c r="G9" s="204"/>
      <c r="H9" s="204"/>
      <c r="I9" s="204"/>
      <c r="J9" s="204"/>
    </row>
    <row r="10" spans="2:10" ht="15" customHeight="1">
      <c r="B10" s="205" t="s">
        <v>257</v>
      </c>
      <c r="C10" s="205"/>
      <c r="D10" s="205"/>
      <c r="E10" s="205"/>
      <c r="F10" s="205"/>
      <c r="G10" s="205"/>
      <c r="H10" s="205"/>
      <c r="I10" s="205"/>
      <c r="J10" s="205"/>
    </row>
    <row r="11" spans="2:10" ht="15" customHeight="1">
      <c r="B11" s="200" t="s">
        <v>256</v>
      </c>
      <c r="C11" s="200"/>
      <c r="D11" s="200"/>
      <c r="E11" s="200"/>
      <c r="F11" s="200"/>
      <c r="G11" s="200"/>
      <c r="H11" s="200"/>
      <c r="I11" s="200"/>
      <c r="J11" s="200"/>
    </row>
    <row r="12" spans="2:10" ht="12" customHeight="1">
      <c r="B12" s="206"/>
      <c r="C12" s="206"/>
      <c r="D12" s="206"/>
      <c r="E12" s="206"/>
      <c r="F12" s="206"/>
      <c r="G12" s="206"/>
      <c r="H12" s="206"/>
      <c r="I12" s="206"/>
      <c r="J12" s="206"/>
    </row>
    <row r="13" spans="2:10" ht="15" customHeight="1">
      <c r="B13" s="201" t="s">
        <v>255</v>
      </c>
      <c r="C13" s="201"/>
      <c r="D13" s="201"/>
      <c r="E13" s="201"/>
      <c r="F13" s="201"/>
      <c r="G13" s="201"/>
      <c r="H13" s="201"/>
      <c r="I13" s="201"/>
      <c r="J13" s="201"/>
    </row>
    <row r="14" spans="2:10" ht="9.75" customHeight="1">
      <c r="B14" s="200"/>
      <c r="C14" s="200"/>
      <c r="D14" s="200"/>
      <c r="E14" s="200"/>
      <c r="F14" s="200"/>
      <c r="G14" s="200"/>
      <c r="H14" s="200"/>
      <c r="I14" s="200"/>
      <c r="J14" s="200"/>
    </row>
    <row r="15" spans="2:10" ht="15" customHeight="1">
      <c r="B15" s="201" t="s">
        <v>170</v>
      </c>
      <c r="C15" s="201"/>
      <c r="D15" s="201"/>
      <c r="E15" s="201"/>
      <c r="F15" s="201"/>
      <c r="G15" s="201"/>
      <c r="H15" s="201"/>
      <c r="I15" s="201"/>
      <c r="J15" s="201"/>
    </row>
    <row r="16" spans="2:10" ht="9.75" customHeight="1">
      <c r="B16" s="119"/>
      <c r="C16" s="100"/>
      <c r="D16" s="100"/>
      <c r="E16" s="100"/>
      <c r="F16" s="100"/>
      <c r="G16" s="100"/>
      <c r="H16" s="100"/>
      <c r="I16" s="100"/>
      <c r="J16" s="100"/>
    </row>
    <row r="17" spans="2:10" ht="15" customHeight="1">
      <c r="B17" s="202" t="s">
        <v>276</v>
      </c>
      <c r="C17" s="202"/>
      <c r="D17" s="202"/>
      <c r="E17" s="202"/>
      <c r="F17" s="202"/>
      <c r="G17" s="202"/>
      <c r="H17" s="202"/>
      <c r="I17" s="202"/>
      <c r="J17" s="202"/>
    </row>
    <row r="18" spans="2:10" ht="15" customHeight="1">
      <c r="B18" s="200" t="s">
        <v>169</v>
      </c>
      <c r="C18" s="200"/>
      <c r="D18" s="200"/>
      <c r="E18" s="200"/>
      <c r="F18" s="200"/>
      <c r="G18" s="200"/>
      <c r="H18" s="200"/>
      <c r="I18" s="200"/>
      <c r="J18" s="200"/>
    </row>
    <row r="19" spans="2:10" s="100" customFormat="1" ht="15" customHeight="1">
      <c r="B19" s="203" t="s">
        <v>263</v>
      </c>
      <c r="C19" s="203"/>
      <c r="D19" s="203"/>
      <c r="E19" s="203"/>
      <c r="F19" s="203"/>
      <c r="G19" s="203"/>
      <c r="H19" s="203"/>
      <c r="I19" s="203"/>
      <c r="J19" s="203"/>
    </row>
    <row r="20" spans="2:10" s="117" customFormat="1" ht="50.1" customHeight="1">
      <c r="B20" s="197" t="s">
        <v>6</v>
      </c>
      <c r="C20" s="198"/>
      <c r="D20" s="197" t="s">
        <v>168</v>
      </c>
      <c r="E20" s="199"/>
      <c r="F20" s="199"/>
      <c r="G20" s="198"/>
      <c r="H20" s="118" t="s">
        <v>254</v>
      </c>
      <c r="I20" s="118" t="s">
        <v>253</v>
      </c>
      <c r="J20" s="118" t="s">
        <v>252</v>
      </c>
    </row>
    <row r="21" spans="2:10" ht="15.75" customHeight="1">
      <c r="B21" s="116" t="s">
        <v>164</v>
      </c>
      <c r="C21" s="112" t="s">
        <v>251</v>
      </c>
      <c r="D21" s="179" t="s">
        <v>251</v>
      </c>
      <c r="E21" s="180"/>
      <c r="F21" s="180"/>
      <c r="G21" s="181"/>
      <c r="H21" s="124"/>
      <c r="I21" s="140">
        <f>SUM(I22,I27,I28)</f>
        <v>275892.75</v>
      </c>
      <c r="J21" s="140">
        <f>SUM(J22,J27,J28)</f>
        <v>275152.77999999997</v>
      </c>
    </row>
    <row r="22" spans="2:10" ht="15.75" customHeight="1">
      <c r="B22" s="115" t="s">
        <v>67</v>
      </c>
      <c r="C22" s="108" t="s">
        <v>250</v>
      </c>
      <c r="D22" s="194" t="s">
        <v>250</v>
      </c>
      <c r="E22" s="195"/>
      <c r="F22" s="195"/>
      <c r="G22" s="196"/>
      <c r="H22" s="125"/>
      <c r="I22" s="141">
        <f>SUM(I23:I26)</f>
        <v>266092.75</v>
      </c>
      <c r="J22" s="141">
        <f>SUM(J23:J26)</f>
        <v>267136.18</v>
      </c>
    </row>
    <row r="23" spans="2:10" ht="15.75" customHeight="1">
      <c r="B23" s="115" t="s">
        <v>249</v>
      </c>
      <c r="C23" s="108" t="s">
        <v>110</v>
      </c>
      <c r="D23" s="194" t="s">
        <v>110</v>
      </c>
      <c r="E23" s="195"/>
      <c r="F23" s="195"/>
      <c r="G23" s="196"/>
      <c r="H23" s="125"/>
      <c r="I23" s="142">
        <v>31403.15</v>
      </c>
      <c r="J23" s="142">
        <v>33274.57</v>
      </c>
    </row>
    <row r="24" spans="2:10" ht="15.75" customHeight="1">
      <c r="B24" s="115" t="s">
        <v>248</v>
      </c>
      <c r="C24" s="109" t="s">
        <v>247</v>
      </c>
      <c r="D24" s="191" t="s">
        <v>247</v>
      </c>
      <c r="E24" s="192"/>
      <c r="F24" s="192"/>
      <c r="G24" s="193"/>
      <c r="H24" s="125"/>
      <c r="I24" s="142">
        <v>229694.49</v>
      </c>
      <c r="J24" s="142">
        <v>217376.48</v>
      </c>
    </row>
    <row r="25" spans="2:10" ht="15.75" customHeight="1">
      <c r="B25" s="115" t="s">
        <v>246</v>
      </c>
      <c r="C25" s="108" t="s">
        <v>245</v>
      </c>
      <c r="D25" s="191" t="s">
        <v>245</v>
      </c>
      <c r="E25" s="192"/>
      <c r="F25" s="192"/>
      <c r="G25" s="193"/>
      <c r="H25" s="125"/>
      <c r="I25" s="142">
        <v>0</v>
      </c>
      <c r="J25" s="142">
        <v>0</v>
      </c>
    </row>
    <row r="26" spans="2:10" ht="15.75" customHeight="1">
      <c r="B26" s="115" t="s">
        <v>244</v>
      </c>
      <c r="C26" s="109" t="s">
        <v>243</v>
      </c>
      <c r="D26" s="191" t="s">
        <v>243</v>
      </c>
      <c r="E26" s="192"/>
      <c r="F26" s="192"/>
      <c r="G26" s="193"/>
      <c r="H26" s="125"/>
      <c r="I26" s="142">
        <v>4995.1099999999997</v>
      </c>
      <c r="J26" s="142">
        <v>16485.13</v>
      </c>
    </row>
    <row r="27" spans="2:10" ht="15.75" customHeight="1">
      <c r="B27" s="115" t="s">
        <v>65</v>
      </c>
      <c r="C27" s="108" t="s">
        <v>242</v>
      </c>
      <c r="D27" s="191" t="s">
        <v>242</v>
      </c>
      <c r="E27" s="192"/>
      <c r="F27" s="192"/>
      <c r="G27" s="193"/>
      <c r="H27" s="125"/>
      <c r="I27" s="141"/>
      <c r="J27" s="143"/>
    </row>
    <row r="28" spans="2:10" ht="15.75" customHeight="1">
      <c r="B28" s="115" t="s">
        <v>59</v>
      </c>
      <c r="C28" s="108" t="s">
        <v>241</v>
      </c>
      <c r="D28" s="191" t="s">
        <v>241</v>
      </c>
      <c r="E28" s="192"/>
      <c r="F28" s="192"/>
      <c r="G28" s="193"/>
      <c r="H28" s="125"/>
      <c r="I28" s="141">
        <f>SUM(I29)+SUM(I30)</f>
        <v>9800</v>
      </c>
      <c r="J28" s="141">
        <f>SUM(J29)+SUM(J30)</f>
        <v>8016.6</v>
      </c>
    </row>
    <row r="29" spans="2:10" ht="15.75" customHeight="1">
      <c r="B29" s="115" t="s">
        <v>240</v>
      </c>
      <c r="C29" s="109" t="s">
        <v>239</v>
      </c>
      <c r="D29" s="191" t="s">
        <v>239</v>
      </c>
      <c r="E29" s="192"/>
      <c r="F29" s="192"/>
      <c r="G29" s="193"/>
      <c r="H29" s="126" t="s">
        <v>268</v>
      </c>
      <c r="I29" s="142">
        <v>9800</v>
      </c>
      <c r="J29" s="142">
        <v>8016.6</v>
      </c>
    </row>
    <row r="30" spans="2:10" ht="15.75" customHeight="1">
      <c r="B30" s="115" t="s">
        <v>238</v>
      </c>
      <c r="C30" s="109" t="s">
        <v>237</v>
      </c>
      <c r="D30" s="191" t="s">
        <v>237</v>
      </c>
      <c r="E30" s="192"/>
      <c r="F30" s="192"/>
      <c r="G30" s="193"/>
      <c r="H30" s="125"/>
      <c r="I30" s="142" t="s">
        <v>25</v>
      </c>
      <c r="J30" s="142" t="s">
        <v>25</v>
      </c>
    </row>
    <row r="31" spans="2:10" ht="15.75" customHeight="1">
      <c r="B31" s="116" t="s">
        <v>143</v>
      </c>
      <c r="C31" s="112" t="s">
        <v>236</v>
      </c>
      <c r="D31" s="179" t="s">
        <v>236</v>
      </c>
      <c r="E31" s="180"/>
      <c r="F31" s="180"/>
      <c r="G31" s="181"/>
      <c r="H31" s="126" t="s">
        <v>269</v>
      </c>
      <c r="I31" s="140">
        <f>SUM(I32:I45)</f>
        <v>272342.03999999998</v>
      </c>
      <c r="J31" s="140">
        <f>SUM(J32:J45)</f>
        <v>275473.53999999998</v>
      </c>
    </row>
    <row r="32" spans="2:10" ht="15.75" customHeight="1">
      <c r="B32" s="115" t="s">
        <v>67</v>
      </c>
      <c r="C32" s="108" t="s">
        <v>235</v>
      </c>
      <c r="D32" s="191" t="s">
        <v>234</v>
      </c>
      <c r="E32" s="192"/>
      <c r="F32" s="192"/>
      <c r="G32" s="193"/>
      <c r="H32" s="125"/>
      <c r="I32" s="142">
        <v>228111.97</v>
      </c>
      <c r="J32" s="142">
        <v>210292.03</v>
      </c>
    </row>
    <row r="33" spans="2:10" ht="15.75" customHeight="1">
      <c r="B33" s="115" t="s">
        <v>65</v>
      </c>
      <c r="C33" s="108" t="s">
        <v>233</v>
      </c>
      <c r="D33" s="191" t="s">
        <v>232</v>
      </c>
      <c r="E33" s="192"/>
      <c r="F33" s="192"/>
      <c r="G33" s="193"/>
      <c r="H33" s="114"/>
      <c r="I33" s="142">
        <v>3358.37</v>
      </c>
      <c r="J33" s="142">
        <v>2811.9</v>
      </c>
    </row>
    <row r="34" spans="2:10" ht="15.75" customHeight="1">
      <c r="B34" s="115" t="s">
        <v>59</v>
      </c>
      <c r="C34" s="108" t="s">
        <v>231</v>
      </c>
      <c r="D34" s="191" t="s">
        <v>230</v>
      </c>
      <c r="E34" s="192"/>
      <c r="F34" s="192"/>
      <c r="G34" s="193"/>
      <c r="H34" s="114"/>
      <c r="I34" s="142">
        <v>20500.32</v>
      </c>
      <c r="J34" s="142">
        <v>21081.97</v>
      </c>
    </row>
    <row r="35" spans="2:10" ht="15.75" customHeight="1">
      <c r="B35" s="115" t="s">
        <v>57</v>
      </c>
      <c r="C35" s="108" t="s">
        <v>229</v>
      </c>
      <c r="D35" s="194" t="s">
        <v>228</v>
      </c>
      <c r="E35" s="195"/>
      <c r="F35" s="195"/>
      <c r="G35" s="196"/>
      <c r="H35" s="114"/>
      <c r="I35" s="142">
        <v>56.42</v>
      </c>
      <c r="J35" s="142">
        <v>223</v>
      </c>
    </row>
    <row r="36" spans="2:10" ht="15.75" customHeight="1">
      <c r="B36" s="115" t="s">
        <v>115</v>
      </c>
      <c r="C36" s="108" t="s">
        <v>227</v>
      </c>
      <c r="D36" s="194" t="s">
        <v>226</v>
      </c>
      <c r="E36" s="195"/>
      <c r="F36" s="195"/>
      <c r="G36" s="196"/>
      <c r="H36" s="114"/>
      <c r="I36" s="142">
        <v>29.7</v>
      </c>
      <c r="J36" s="142">
        <v>246.7</v>
      </c>
    </row>
    <row r="37" spans="2:10" ht="15.75" customHeight="1">
      <c r="B37" s="115" t="s">
        <v>225</v>
      </c>
      <c r="C37" s="108" t="s">
        <v>224</v>
      </c>
      <c r="D37" s="194" t="s">
        <v>223</v>
      </c>
      <c r="E37" s="195"/>
      <c r="F37" s="195"/>
      <c r="G37" s="196"/>
      <c r="H37" s="114"/>
      <c r="I37" s="142">
        <v>407.58</v>
      </c>
      <c r="J37" s="142">
        <v>507.22</v>
      </c>
    </row>
    <row r="38" spans="2:10" ht="15.75" customHeight="1">
      <c r="B38" s="115" t="s">
        <v>222</v>
      </c>
      <c r="C38" s="108" t="s">
        <v>221</v>
      </c>
      <c r="D38" s="194" t="s">
        <v>220</v>
      </c>
      <c r="E38" s="195"/>
      <c r="F38" s="195"/>
      <c r="G38" s="196"/>
      <c r="H38" s="114"/>
      <c r="I38" s="142">
        <v>2290.94</v>
      </c>
      <c r="J38" s="142">
        <v>520.29999999999995</v>
      </c>
    </row>
    <row r="39" spans="2:10" ht="15.75" customHeight="1">
      <c r="B39" s="115" t="s">
        <v>219</v>
      </c>
      <c r="C39" s="108" t="s">
        <v>218</v>
      </c>
      <c r="D39" s="191" t="s">
        <v>218</v>
      </c>
      <c r="E39" s="192"/>
      <c r="F39" s="192"/>
      <c r="G39" s="193"/>
      <c r="H39" s="114"/>
      <c r="I39" s="142" t="s">
        <v>25</v>
      </c>
      <c r="J39" s="142" t="s">
        <v>25</v>
      </c>
    </row>
    <row r="40" spans="2:10" ht="15.75" customHeight="1">
      <c r="B40" s="115" t="s">
        <v>217</v>
      </c>
      <c r="C40" s="108" t="s">
        <v>216</v>
      </c>
      <c r="D40" s="194" t="s">
        <v>216</v>
      </c>
      <c r="E40" s="195"/>
      <c r="F40" s="195"/>
      <c r="G40" s="196"/>
      <c r="H40" s="114"/>
      <c r="I40" s="142">
        <v>7856.39</v>
      </c>
      <c r="J40" s="142">
        <v>13481.76</v>
      </c>
    </row>
    <row r="41" spans="2:10" ht="15.75" customHeight="1">
      <c r="B41" s="115" t="s">
        <v>215</v>
      </c>
      <c r="C41" s="108" t="s">
        <v>214</v>
      </c>
      <c r="D41" s="191" t="s">
        <v>213</v>
      </c>
      <c r="E41" s="192"/>
      <c r="F41" s="192"/>
      <c r="G41" s="193"/>
      <c r="H41" s="114"/>
      <c r="I41" s="142">
        <v>840</v>
      </c>
      <c r="J41" s="142" t="s">
        <v>25</v>
      </c>
    </row>
    <row r="42" spans="2:10" ht="15.75" customHeight="1">
      <c r="B42" s="115" t="s">
        <v>212</v>
      </c>
      <c r="C42" s="108" t="s">
        <v>211</v>
      </c>
      <c r="D42" s="191" t="s">
        <v>210</v>
      </c>
      <c r="E42" s="192"/>
      <c r="F42" s="192"/>
      <c r="G42" s="193"/>
      <c r="H42" s="114"/>
      <c r="I42" s="142" t="s">
        <v>25</v>
      </c>
      <c r="J42" s="142" t="s">
        <v>25</v>
      </c>
    </row>
    <row r="43" spans="2:10" ht="15.75" customHeight="1">
      <c r="B43" s="115" t="s">
        <v>209</v>
      </c>
      <c r="C43" s="108" t="s">
        <v>208</v>
      </c>
      <c r="D43" s="191" t="s">
        <v>207</v>
      </c>
      <c r="E43" s="192"/>
      <c r="F43" s="192"/>
      <c r="G43" s="193"/>
      <c r="H43" s="114"/>
      <c r="I43" s="142" t="s">
        <v>25</v>
      </c>
      <c r="J43" s="142" t="s">
        <v>25</v>
      </c>
    </row>
    <row r="44" spans="2:10" ht="15.75" customHeight="1">
      <c r="B44" s="115" t="s">
        <v>206</v>
      </c>
      <c r="C44" s="108" t="s">
        <v>205</v>
      </c>
      <c r="D44" s="191" t="s">
        <v>204</v>
      </c>
      <c r="E44" s="192"/>
      <c r="F44" s="192"/>
      <c r="G44" s="193"/>
      <c r="H44" s="114"/>
      <c r="I44" s="142">
        <v>8890.35</v>
      </c>
      <c r="J44" s="142">
        <v>26308.66</v>
      </c>
    </row>
    <row r="45" spans="2:10" ht="15.75" customHeight="1">
      <c r="B45" s="115" t="s">
        <v>203</v>
      </c>
      <c r="C45" s="108" t="s">
        <v>202</v>
      </c>
      <c r="D45" s="172" t="s">
        <v>201</v>
      </c>
      <c r="E45" s="173"/>
      <c r="F45" s="173"/>
      <c r="G45" s="174"/>
      <c r="H45" s="114"/>
      <c r="I45" s="142" t="s">
        <v>25</v>
      </c>
      <c r="J45" s="142" t="s">
        <v>25</v>
      </c>
    </row>
    <row r="46" spans="2:10" ht="15.75" customHeight="1">
      <c r="B46" s="112" t="s">
        <v>141</v>
      </c>
      <c r="C46" s="111" t="s">
        <v>200</v>
      </c>
      <c r="D46" s="185" t="s">
        <v>200</v>
      </c>
      <c r="E46" s="186"/>
      <c r="F46" s="186"/>
      <c r="G46" s="187"/>
      <c r="H46" s="113"/>
      <c r="I46" s="140">
        <f>I21-I31</f>
        <v>3550.710000000021</v>
      </c>
      <c r="J46" s="140">
        <f>J21-J31</f>
        <v>-320.76000000000931</v>
      </c>
    </row>
    <row r="47" spans="2:10" ht="15.75" customHeight="1">
      <c r="B47" s="112" t="s">
        <v>112</v>
      </c>
      <c r="C47" s="112" t="s">
        <v>199</v>
      </c>
      <c r="D47" s="182" t="s">
        <v>199</v>
      </c>
      <c r="E47" s="183"/>
      <c r="F47" s="183"/>
      <c r="G47" s="184"/>
      <c r="H47" s="110"/>
      <c r="I47" s="140">
        <f>IF(TYPE(I48)=1,I48,0)+IF(TYPE(I49)=1,I49,0)-IF(TYPE(I50)=1,I50,0)</f>
        <v>0</v>
      </c>
      <c r="J47" s="140">
        <f>IF(TYPE(J48)=1,J48,0)+IF(TYPE(J49)=1,J49,0)-IF(TYPE(J50)=1,J50,0)</f>
        <v>0</v>
      </c>
    </row>
    <row r="48" spans="2:10" ht="15.75" customHeight="1">
      <c r="B48" s="109" t="s">
        <v>198</v>
      </c>
      <c r="C48" s="108" t="s">
        <v>197</v>
      </c>
      <c r="D48" s="172" t="s">
        <v>196</v>
      </c>
      <c r="E48" s="173"/>
      <c r="F48" s="173"/>
      <c r="G48" s="174"/>
      <c r="H48" s="107"/>
      <c r="I48" s="141"/>
      <c r="J48" s="142"/>
    </row>
    <row r="49" spans="2:10" ht="15.75" customHeight="1">
      <c r="B49" s="109" t="s">
        <v>65</v>
      </c>
      <c r="C49" s="108" t="s">
        <v>195</v>
      </c>
      <c r="D49" s="172" t="s">
        <v>195</v>
      </c>
      <c r="E49" s="173"/>
      <c r="F49" s="173"/>
      <c r="G49" s="174"/>
      <c r="H49" s="107"/>
      <c r="I49" s="142"/>
      <c r="J49" s="142"/>
    </row>
    <row r="50" spans="2:10" ht="15.75" customHeight="1">
      <c r="B50" s="109" t="s">
        <v>194</v>
      </c>
      <c r="C50" s="108" t="s">
        <v>193</v>
      </c>
      <c r="D50" s="172" t="s">
        <v>192</v>
      </c>
      <c r="E50" s="173"/>
      <c r="F50" s="173"/>
      <c r="G50" s="174"/>
      <c r="H50" s="107"/>
      <c r="I50" s="142" t="s">
        <v>25</v>
      </c>
      <c r="J50" s="142" t="s">
        <v>25</v>
      </c>
    </row>
    <row r="51" spans="2:10" ht="15.75" customHeight="1">
      <c r="B51" s="112" t="s">
        <v>105</v>
      </c>
      <c r="C51" s="111" t="s">
        <v>191</v>
      </c>
      <c r="D51" s="185" t="s">
        <v>191</v>
      </c>
      <c r="E51" s="186"/>
      <c r="F51" s="186"/>
      <c r="G51" s="187"/>
      <c r="H51" s="110"/>
      <c r="I51" s="142" t="s">
        <v>25</v>
      </c>
      <c r="J51" s="142" t="s">
        <v>25</v>
      </c>
    </row>
    <row r="52" spans="2:10" ht="30" customHeight="1">
      <c r="B52" s="112" t="s">
        <v>69</v>
      </c>
      <c r="C52" s="111" t="s">
        <v>190</v>
      </c>
      <c r="D52" s="188" t="s">
        <v>190</v>
      </c>
      <c r="E52" s="189"/>
      <c r="F52" s="189"/>
      <c r="G52" s="190"/>
      <c r="H52" s="110"/>
      <c r="I52" s="142" t="s">
        <v>25</v>
      </c>
      <c r="J52" s="142" t="s">
        <v>25</v>
      </c>
    </row>
    <row r="53" spans="2:10" ht="15.75" customHeight="1">
      <c r="B53" s="112" t="s">
        <v>51</v>
      </c>
      <c r="C53" s="111" t="s">
        <v>189</v>
      </c>
      <c r="D53" s="185" t="s">
        <v>189</v>
      </c>
      <c r="E53" s="186"/>
      <c r="F53" s="186"/>
      <c r="G53" s="187"/>
      <c r="H53" s="110"/>
      <c r="I53" s="142" t="s">
        <v>25</v>
      </c>
      <c r="J53" s="142" t="s">
        <v>25</v>
      </c>
    </row>
    <row r="54" spans="2:10" ht="30" customHeight="1">
      <c r="B54" s="112" t="s">
        <v>188</v>
      </c>
      <c r="C54" s="112" t="s">
        <v>187</v>
      </c>
      <c r="D54" s="179" t="s">
        <v>187</v>
      </c>
      <c r="E54" s="180"/>
      <c r="F54" s="180"/>
      <c r="G54" s="181"/>
      <c r="H54" s="110"/>
      <c r="I54" s="140">
        <f>SUM(I46,I47,I51,I52,I53)</f>
        <v>3550.710000000021</v>
      </c>
      <c r="J54" s="140">
        <f>SUM(J46,J47,J51,J52,J53)</f>
        <v>-320.76000000000931</v>
      </c>
    </row>
    <row r="55" spans="2:10" ht="15.75" customHeight="1">
      <c r="B55" s="112" t="s">
        <v>67</v>
      </c>
      <c r="C55" s="112" t="s">
        <v>186</v>
      </c>
      <c r="D55" s="182" t="s">
        <v>186</v>
      </c>
      <c r="E55" s="183"/>
      <c r="F55" s="183"/>
      <c r="G55" s="184"/>
      <c r="H55" s="110"/>
      <c r="I55" s="142" t="s">
        <v>25</v>
      </c>
      <c r="J55" s="142" t="s">
        <v>25</v>
      </c>
    </row>
    <row r="56" spans="2:10" ht="15.75" customHeight="1">
      <c r="B56" s="112" t="s">
        <v>185</v>
      </c>
      <c r="C56" s="111" t="s">
        <v>184</v>
      </c>
      <c r="D56" s="185" t="s">
        <v>184</v>
      </c>
      <c r="E56" s="186"/>
      <c r="F56" s="186"/>
      <c r="G56" s="187"/>
      <c r="H56" s="110"/>
      <c r="I56" s="140">
        <f>SUM(I54,I55)</f>
        <v>3550.710000000021</v>
      </c>
      <c r="J56" s="140">
        <f>SUM(J54,J55)</f>
        <v>-320.76000000000931</v>
      </c>
    </row>
    <row r="57" spans="2:10" ht="15.75" customHeight="1">
      <c r="B57" s="109" t="s">
        <v>67</v>
      </c>
      <c r="C57" s="108" t="s">
        <v>183</v>
      </c>
      <c r="D57" s="172" t="s">
        <v>183</v>
      </c>
      <c r="E57" s="173"/>
      <c r="F57" s="173"/>
      <c r="G57" s="174"/>
      <c r="H57" s="107"/>
      <c r="I57" s="141"/>
      <c r="J57" s="141"/>
    </row>
    <row r="58" spans="2:10" ht="15.75" customHeight="1">
      <c r="B58" s="109" t="s">
        <v>65</v>
      </c>
      <c r="C58" s="108" t="s">
        <v>182</v>
      </c>
      <c r="D58" s="172" t="s">
        <v>182</v>
      </c>
      <c r="E58" s="173"/>
      <c r="F58" s="173"/>
      <c r="G58" s="174"/>
      <c r="H58" s="107"/>
      <c r="I58" s="141"/>
      <c r="J58" s="141"/>
    </row>
    <row r="59" spans="2:10">
      <c r="B59" s="106"/>
      <c r="C59" s="106"/>
      <c r="D59" s="106"/>
      <c r="E59" s="106"/>
    </row>
    <row r="60" spans="2:10" ht="15.75" customHeight="1">
      <c r="B60" s="175" t="s">
        <v>264</v>
      </c>
      <c r="C60" s="175"/>
      <c r="D60" s="175"/>
      <c r="E60" s="175"/>
      <c r="F60" s="175"/>
      <c r="G60" s="175"/>
      <c r="H60" s="105"/>
      <c r="I60" s="176" t="s">
        <v>48</v>
      </c>
      <c r="J60" s="176"/>
    </row>
    <row r="61" spans="2:10" s="100" customFormat="1" ht="18.75" customHeight="1">
      <c r="B61" s="177" t="s">
        <v>181</v>
      </c>
      <c r="C61" s="177"/>
      <c r="D61" s="177"/>
      <c r="E61" s="177"/>
      <c r="F61" s="177"/>
      <c r="G61" s="177"/>
      <c r="H61" s="101" t="s">
        <v>44</v>
      </c>
      <c r="I61" s="171" t="s">
        <v>43</v>
      </c>
      <c r="J61" s="171"/>
    </row>
    <row r="62" spans="2:10" s="100" customFormat="1" ht="10.5" customHeight="1">
      <c r="B62" s="104"/>
      <c r="C62" s="104"/>
      <c r="D62" s="104"/>
      <c r="E62" s="104"/>
      <c r="F62" s="104"/>
      <c r="G62" s="104"/>
      <c r="H62" s="104"/>
      <c r="I62" s="103"/>
      <c r="J62" s="103"/>
    </row>
    <row r="63" spans="2:10" s="100" customFormat="1" ht="15" customHeight="1">
      <c r="B63" s="178" t="s">
        <v>267</v>
      </c>
      <c r="C63" s="178"/>
      <c r="D63" s="178"/>
      <c r="E63" s="178"/>
      <c r="F63" s="178"/>
      <c r="G63" s="178"/>
      <c r="H63" s="102"/>
      <c r="I63" s="176" t="s">
        <v>46</v>
      </c>
      <c r="J63" s="176"/>
    </row>
    <row r="64" spans="2:10" s="100" customFormat="1" ht="12" customHeight="1">
      <c r="B64" s="177" t="s">
        <v>180</v>
      </c>
      <c r="C64" s="177"/>
      <c r="D64" s="177"/>
      <c r="E64" s="177"/>
      <c r="F64" s="177"/>
      <c r="G64" s="177"/>
      <c r="H64" s="101" t="s">
        <v>179</v>
      </c>
      <c r="I64" s="171" t="s">
        <v>43</v>
      </c>
      <c r="J64" s="171"/>
    </row>
  </sheetData>
  <mergeCells count="63">
    <mergeCell ref="B1:J1"/>
    <mergeCell ref="B5:J5"/>
    <mergeCell ref="B6:J6"/>
    <mergeCell ref="B7:J7"/>
    <mergeCell ref="B8:J8"/>
    <mergeCell ref="B9:J9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</mergeCells>
  <printOptions horizontalCentered="1"/>
  <pageMargins left="0.25" right="0.25" top="0.75" bottom="0.75" header="0.3" footer="0.3"/>
  <pageSetup paperSize="9" scale="70" orientation="portrait" cellComments="asDisplaye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9"/>
  <sheetViews>
    <sheetView showGridLines="0" view="pageBreakPreview" topLeftCell="A4" zoomScale="75" zoomScaleNormal="80" zoomScaleSheetLayoutView="75" workbookViewId="0">
      <selection activeCell="S19" sqref="S19"/>
    </sheetView>
  </sheetViews>
  <sheetFormatPr defaultRowHeight="15" customHeight="1"/>
  <cols>
    <col min="1" max="1" width="9.140625" style="1"/>
    <col min="2" max="2" width="6" style="2" customWidth="1"/>
    <col min="3" max="3" width="32.85546875" style="1" customWidth="1"/>
    <col min="4" max="11" width="15.7109375" style="1" customWidth="1"/>
    <col min="12" max="12" width="13.140625" style="1" customWidth="1"/>
    <col min="13" max="14" width="15.7109375" style="1" customWidth="1"/>
    <col min="15" max="15" width="20.28515625" style="1" customWidth="1"/>
    <col min="16" max="16" width="13.28515625" style="1" customWidth="1"/>
    <col min="17" max="17" width="22" style="1" customWidth="1"/>
    <col min="18" max="19" width="19.85546875" style="1" customWidth="1"/>
    <col min="20" max="20" width="43.140625" style="1" customWidth="1"/>
    <col min="21" max="21" width="20.140625" style="1" customWidth="1"/>
    <col min="22" max="22" width="46.7109375" style="1" customWidth="1"/>
    <col min="23" max="23" width="22" style="1" customWidth="1"/>
    <col min="24" max="24" width="49.7109375" style="1" customWidth="1"/>
    <col min="25" max="25" width="33.85546875" style="1" customWidth="1"/>
    <col min="26" max="16384" width="9.140625" style="1"/>
  </cols>
  <sheetData>
    <row r="1" spans="2:15" ht="33.75" customHeight="1">
      <c r="B1" s="215" t="s">
        <v>0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</row>
    <row r="2" spans="2:15" ht="15" customHeight="1">
      <c r="J2" s="1" t="s">
        <v>1</v>
      </c>
    </row>
    <row r="3" spans="2:15" ht="15" customHeight="1">
      <c r="J3" s="1" t="s">
        <v>2</v>
      </c>
    </row>
    <row r="5" spans="2:15" ht="15" customHeight="1">
      <c r="B5" s="216" t="s">
        <v>3</v>
      </c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</row>
    <row r="6" spans="2:15" ht="14.25" customHeight="1">
      <c r="B6" s="216" t="s">
        <v>4</v>
      </c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</row>
    <row r="7" spans="2:15" ht="15" customHeight="1">
      <c r="G7" s="1" t="s">
        <v>175</v>
      </c>
    </row>
    <row r="8" spans="2:15" ht="15" customHeight="1">
      <c r="B8" s="216" t="s">
        <v>5</v>
      </c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</row>
    <row r="9" spans="2:15" ht="25.5" customHeight="1">
      <c r="D9" s="213">
        <v>45199</v>
      </c>
      <c r="E9" s="214"/>
      <c r="F9" s="214"/>
      <c r="G9" s="214"/>
      <c r="H9" s="214"/>
      <c r="I9" s="214"/>
      <c r="J9" s="214"/>
      <c r="K9" s="214"/>
      <c r="L9" s="214"/>
    </row>
    <row r="10" spans="2:15" ht="15" customHeight="1">
      <c r="B10" s="217" t="s">
        <v>6</v>
      </c>
      <c r="C10" s="217" t="s">
        <v>7</v>
      </c>
      <c r="D10" s="217" t="s">
        <v>8</v>
      </c>
      <c r="E10" s="219" t="s">
        <v>9</v>
      </c>
      <c r="F10" s="220"/>
      <c r="G10" s="220"/>
      <c r="H10" s="220"/>
      <c r="I10" s="220"/>
      <c r="J10" s="220"/>
      <c r="K10" s="220"/>
      <c r="L10" s="220"/>
      <c r="M10" s="221"/>
      <c r="N10" s="217" t="s">
        <v>10</v>
      </c>
    </row>
    <row r="11" spans="2:15" ht="123" customHeight="1">
      <c r="B11" s="218"/>
      <c r="C11" s="218"/>
      <c r="D11" s="218"/>
      <c r="E11" s="3" t="s">
        <v>11</v>
      </c>
      <c r="F11" s="3" t="s">
        <v>12</v>
      </c>
      <c r="G11" s="3" t="s">
        <v>13</v>
      </c>
      <c r="H11" s="3" t="s">
        <v>14</v>
      </c>
      <c r="I11" s="3" t="s">
        <v>15</v>
      </c>
      <c r="J11" s="4" t="s">
        <v>16</v>
      </c>
      <c r="K11" s="3" t="s">
        <v>17</v>
      </c>
      <c r="L11" s="5" t="s">
        <v>18</v>
      </c>
      <c r="M11" s="6" t="s">
        <v>19</v>
      </c>
      <c r="N11" s="218"/>
    </row>
    <row r="12" spans="2:15" ht="15" customHeight="1"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7">
        <v>6</v>
      </c>
      <c r="H12" s="7">
        <v>7</v>
      </c>
      <c r="I12" s="7">
        <v>8</v>
      </c>
      <c r="J12" s="7">
        <v>9</v>
      </c>
      <c r="K12" s="7">
        <v>10</v>
      </c>
      <c r="L12" s="8" t="s">
        <v>20</v>
      </c>
      <c r="M12" s="7">
        <v>12</v>
      </c>
      <c r="N12" s="7">
        <v>13</v>
      </c>
    </row>
    <row r="13" spans="2:15" ht="71.25" customHeight="1">
      <c r="B13" s="9" t="s">
        <v>21</v>
      </c>
      <c r="C13" s="10" t="s">
        <v>22</v>
      </c>
      <c r="D13" s="138">
        <f t="shared" ref="D13:M13" si="0">SUM(D14:D15)</f>
        <v>0</v>
      </c>
      <c r="E13" s="138">
        <f t="shared" si="0"/>
        <v>31400</v>
      </c>
      <c r="F13" s="138">
        <f t="shared" si="0"/>
        <v>0</v>
      </c>
      <c r="G13" s="138">
        <f t="shared" si="0"/>
        <v>3.15</v>
      </c>
      <c r="H13" s="138">
        <f t="shared" si="0"/>
        <v>0</v>
      </c>
      <c r="I13" s="138">
        <f t="shared" si="0"/>
        <v>0</v>
      </c>
      <c r="J13" s="138">
        <f t="shared" si="0"/>
        <v>-31403.15</v>
      </c>
      <c r="K13" s="138">
        <f t="shared" si="0"/>
        <v>0</v>
      </c>
      <c r="L13" s="138">
        <f t="shared" si="0"/>
        <v>0</v>
      </c>
      <c r="M13" s="138">
        <f t="shared" si="0"/>
        <v>0</v>
      </c>
      <c r="N13" s="138">
        <f t="shared" ref="N13:N25" si="1">SUM(D13:M13)</f>
        <v>0</v>
      </c>
      <c r="O13" s="11"/>
    </row>
    <row r="14" spans="2:15" ht="15" customHeight="1">
      <c r="B14" s="12" t="s">
        <v>23</v>
      </c>
      <c r="C14" s="13" t="s">
        <v>24</v>
      </c>
      <c r="D14" s="139">
        <v>0</v>
      </c>
      <c r="E14" s="139">
        <v>0</v>
      </c>
      <c r="F14" s="139" t="s">
        <v>25</v>
      </c>
      <c r="G14" s="139">
        <v>3.15</v>
      </c>
      <c r="H14" s="139" t="s">
        <v>25</v>
      </c>
      <c r="I14" s="139" t="s">
        <v>25</v>
      </c>
      <c r="J14" s="139">
        <v>-3.15</v>
      </c>
      <c r="K14" s="139" t="s">
        <v>25</v>
      </c>
      <c r="L14" s="139" t="s">
        <v>25</v>
      </c>
      <c r="M14" s="139" t="s">
        <v>25</v>
      </c>
      <c r="N14" s="139">
        <f t="shared" si="1"/>
        <v>0</v>
      </c>
      <c r="O14" s="14"/>
    </row>
    <row r="15" spans="2:15" ht="15" customHeight="1">
      <c r="B15" s="12" t="s">
        <v>26</v>
      </c>
      <c r="C15" s="13" t="s">
        <v>27</v>
      </c>
      <c r="D15" s="139">
        <v>0</v>
      </c>
      <c r="E15" s="139">
        <v>31400</v>
      </c>
      <c r="F15" s="139" t="s">
        <v>25</v>
      </c>
      <c r="G15" s="139" t="s">
        <v>25</v>
      </c>
      <c r="H15" s="139" t="s">
        <v>25</v>
      </c>
      <c r="I15" s="139" t="s">
        <v>25</v>
      </c>
      <c r="J15" s="139">
        <v>-31400</v>
      </c>
      <c r="K15" s="139" t="s">
        <v>25</v>
      </c>
      <c r="L15" s="139" t="s">
        <v>25</v>
      </c>
      <c r="M15" s="139">
        <v>0</v>
      </c>
      <c r="N15" s="139">
        <f t="shared" si="1"/>
        <v>0</v>
      </c>
      <c r="O15" s="15"/>
    </row>
    <row r="16" spans="2:15" ht="74.25" customHeight="1">
      <c r="B16" s="9" t="s">
        <v>28</v>
      </c>
      <c r="C16" s="10" t="s">
        <v>29</v>
      </c>
      <c r="D16" s="138">
        <f t="shared" ref="D16:M16" si="2">SUM(D17:D18)</f>
        <v>94561.25</v>
      </c>
      <c r="E16" s="138">
        <f t="shared" si="2"/>
        <v>227694.81999999989</v>
      </c>
      <c r="F16" s="138">
        <f t="shared" si="2"/>
        <v>0</v>
      </c>
      <c r="G16" s="138">
        <f t="shared" si="2"/>
        <v>719100</v>
      </c>
      <c r="H16" s="138">
        <f t="shared" si="2"/>
        <v>-719100</v>
      </c>
      <c r="I16" s="138">
        <f t="shared" si="2"/>
        <v>0</v>
      </c>
      <c r="J16" s="138">
        <f t="shared" si="2"/>
        <v>-229672.84</v>
      </c>
      <c r="K16" s="138">
        <f t="shared" si="2"/>
        <v>0</v>
      </c>
      <c r="L16" s="138">
        <f t="shared" si="2"/>
        <v>0</v>
      </c>
      <c r="M16" s="138">
        <f t="shared" si="2"/>
        <v>0</v>
      </c>
      <c r="N16" s="138">
        <f t="shared" si="1"/>
        <v>92583.229999999836</v>
      </c>
      <c r="O16" s="15"/>
    </row>
    <row r="17" spans="1:26" ht="15" customHeight="1">
      <c r="B17" s="12" t="s">
        <v>30</v>
      </c>
      <c r="C17" s="13" t="s">
        <v>24</v>
      </c>
      <c r="D17" s="139">
        <v>94476.25</v>
      </c>
      <c r="E17" s="139">
        <v>2728.4399999999</v>
      </c>
      <c r="F17" s="139">
        <v>1067.5</v>
      </c>
      <c r="G17" s="139">
        <v>719100</v>
      </c>
      <c r="H17" s="139">
        <v>-719100</v>
      </c>
      <c r="I17" s="139" t="s">
        <v>25</v>
      </c>
      <c r="J17" s="139">
        <v>-7154.31</v>
      </c>
      <c r="K17" s="139" t="s">
        <v>25</v>
      </c>
      <c r="L17" s="139" t="s">
        <v>25</v>
      </c>
      <c r="M17" s="139">
        <v>0</v>
      </c>
      <c r="N17" s="139">
        <f t="shared" si="1"/>
        <v>91117.879999999946</v>
      </c>
      <c r="O17" s="11"/>
    </row>
    <row r="18" spans="1:26" ht="15" customHeight="1">
      <c r="B18" s="12" t="s">
        <v>31</v>
      </c>
      <c r="C18" s="13" t="s">
        <v>27</v>
      </c>
      <c r="D18" s="139">
        <v>85</v>
      </c>
      <c r="E18" s="139">
        <v>224966.38</v>
      </c>
      <c r="F18" s="139">
        <v>-1067.5</v>
      </c>
      <c r="G18" s="139" t="s">
        <v>25</v>
      </c>
      <c r="H18" s="139" t="s">
        <v>25</v>
      </c>
      <c r="I18" s="139" t="s">
        <v>25</v>
      </c>
      <c r="J18" s="139">
        <v>-222518.53</v>
      </c>
      <c r="K18" s="139" t="s">
        <v>25</v>
      </c>
      <c r="L18" s="139" t="s">
        <v>25</v>
      </c>
      <c r="M18" s="139">
        <v>0</v>
      </c>
      <c r="N18" s="139">
        <f t="shared" si="1"/>
        <v>1465.3500000000058</v>
      </c>
      <c r="O18" s="11"/>
    </row>
    <row r="19" spans="1:26" ht="114.75" customHeight="1">
      <c r="B19" s="9" t="s">
        <v>32</v>
      </c>
      <c r="C19" s="10" t="s">
        <v>33</v>
      </c>
      <c r="D19" s="138">
        <f t="shared" ref="D19:M19" si="3">SUM(D20:D21)</f>
        <v>0</v>
      </c>
      <c r="E19" s="138">
        <f t="shared" si="3"/>
        <v>0</v>
      </c>
      <c r="F19" s="138">
        <f t="shared" si="3"/>
        <v>0</v>
      </c>
      <c r="G19" s="138">
        <f t="shared" si="3"/>
        <v>0</v>
      </c>
      <c r="H19" s="138">
        <f t="shared" si="3"/>
        <v>0</v>
      </c>
      <c r="I19" s="138">
        <f t="shared" si="3"/>
        <v>0</v>
      </c>
      <c r="J19" s="138">
        <f t="shared" si="3"/>
        <v>0</v>
      </c>
      <c r="K19" s="138">
        <f t="shared" si="3"/>
        <v>0</v>
      </c>
      <c r="L19" s="138">
        <f t="shared" si="3"/>
        <v>0</v>
      </c>
      <c r="M19" s="138">
        <f t="shared" si="3"/>
        <v>0</v>
      </c>
      <c r="N19" s="138">
        <f t="shared" si="1"/>
        <v>0</v>
      </c>
      <c r="O19" s="11"/>
    </row>
    <row r="20" spans="1:26" ht="15" customHeight="1">
      <c r="B20" s="12" t="s">
        <v>34</v>
      </c>
      <c r="C20" s="13" t="s">
        <v>24</v>
      </c>
      <c r="D20" s="139">
        <v>0</v>
      </c>
      <c r="E20" s="139" t="s">
        <v>25</v>
      </c>
      <c r="F20" s="139" t="s">
        <v>25</v>
      </c>
      <c r="G20" s="139" t="s">
        <v>25</v>
      </c>
      <c r="H20" s="139" t="s">
        <v>25</v>
      </c>
      <c r="I20" s="139" t="s">
        <v>25</v>
      </c>
      <c r="J20" s="139" t="s">
        <v>25</v>
      </c>
      <c r="K20" s="139" t="s">
        <v>25</v>
      </c>
      <c r="L20" s="139" t="s">
        <v>25</v>
      </c>
      <c r="M20" s="139" t="s">
        <v>25</v>
      </c>
      <c r="N20" s="139">
        <f t="shared" si="1"/>
        <v>0</v>
      </c>
      <c r="O20" s="11"/>
    </row>
    <row r="21" spans="1:26" ht="15" customHeight="1">
      <c r="B21" s="12" t="s">
        <v>35</v>
      </c>
      <c r="C21" s="13" t="s">
        <v>27</v>
      </c>
      <c r="D21" s="139">
        <v>0</v>
      </c>
      <c r="E21" s="139" t="s">
        <v>25</v>
      </c>
      <c r="F21" s="139" t="s">
        <v>25</v>
      </c>
      <c r="G21" s="139" t="s">
        <v>25</v>
      </c>
      <c r="H21" s="139" t="s">
        <v>25</v>
      </c>
      <c r="I21" s="139" t="s">
        <v>25</v>
      </c>
      <c r="J21" s="139" t="s">
        <v>25</v>
      </c>
      <c r="K21" s="139" t="s">
        <v>25</v>
      </c>
      <c r="L21" s="139" t="s">
        <v>25</v>
      </c>
      <c r="M21" s="139" t="s">
        <v>25</v>
      </c>
      <c r="N21" s="139">
        <f t="shared" si="1"/>
        <v>0</v>
      </c>
      <c r="O21" s="11"/>
    </row>
    <row r="22" spans="1:26" ht="27.75" customHeight="1">
      <c r="B22" s="9" t="s">
        <v>36</v>
      </c>
      <c r="C22" s="10" t="s">
        <v>37</v>
      </c>
      <c r="D22" s="138">
        <f t="shared" ref="D22:M22" si="4">SUM(D23:D24)</f>
        <v>4532.37</v>
      </c>
      <c r="E22" s="138">
        <f t="shared" si="4"/>
        <v>3590</v>
      </c>
      <c r="F22" s="138">
        <f t="shared" si="4"/>
        <v>0</v>
      </c>
      <c r="G22" s="138">
        <f t="shared" si="4"/>
        <v>230.23</v>
      </c>
      <c r="H22" s="138">
        <f t="shared" si="4"/>
        <v>0</v>
      </c>
      <c r="I22" s="138">
        <f t="shared" si="4"/>
        <v>0</v>
      </c>
      <c r="J22" s="138">
        <f t="shared" si="4"/>
        <v>-4995.1100000000006</v>
      </c>
      <c r="K22" s="138">
        <f t="shared" si="4"/>
        <v>0</v>
      </c>
      <c r="L22" s="138">
        <f t="shared" si="4"/>
        <v>-60</v>
      </c>
      <c r="M22" s="138">
        <f t="shared" si="4"/>
        <v>0</v>
      </c>
      <c r="N22" s="138">
        <f t="shared" si="1"/>
        <v>3297.49</v>
      </c>
      <c r="O22" s="11"/>
    </row>
    <row r="23" spans="1:26" ht="15" customHeight="1">
      <c r="B23" s="12" t="s">
        <v>38</v>
      </c>
      <c r="C23" s="13" t="s">
        <v>24</v>
      </c>
      <c r="D23" s="139">
        <v>0</v>
      </c>
      <c r="E23" s="139">
        <v>300</v>
      </c>
      <c r="F23" s="139">
        <v>1545.54</v>
      </c>
      <c r="G23" s="139">
        <v>230.23</v>
      </c>
      <c r="H23" s="139" t="s">
        <v>25</v>
      </c>
      <c r="I23" s="139" t="s">
        <v>25</v>
      </c>
      <c r="J23" s="139">
        <v>-2075.77</v>
      </c>
      <c r="K23" s="139" t="s">
        <v>25</v>
      </c>
      <c r="L23" s="139" t="s">
        <v>25</v>
      </c>
      <c r="M23" s="139" t="s">
        <v>25</v>
      </c>
      <c r="N23" s="139">
        <f t="shared" si="1"/>
        <v>0</v>
      </c>
      <c r="O23" s="11"/>
    </row>
    <row r="24" spans="1:26" ht="15" customHeight="1">
      <c r="B24" s="12" t="s">
        <v>39</v>
      </c>
      <c r="C24" s="13" t="s">
        <v>27</v>
      </c>
      <c r="D24" s="139">
        <v>4532.37</v>
      </c>
      <c r="E24" s="139">
        <v>3290</v>
      </c>
      <c r="F24" s="139">
        <v>-1545.54</v>
      </c>
      <c r="G24" s="139" t="s">
        <v>25</v>
      </c>
      <c r="H24" s="139" t="s">
        <v>25</v>
      </c>
      <c r="I24" s="139" t="s">
        <v>25</v>
      </c>
      <c r="J24" s="139">
        <v>-2919.34</v>
      </c>
      <c r="K24" s="139" t="s">
        <v>25</v>
      </c>
      <c r="L24" s="139">
        <v>-60</v>
      </c>
      <c r="M24" s="139" t="s">
        <v>25</v>
      </c>
      <c r="N24" s="139">
        <f t="shared" si="1"/>
        <v>3297.49</v>
      </c>
      <c r="O24" s="11"/>
    </row>
    <row r="25" spans="1:26" ht="28.5" customHeight="1">
      <c r="B25" s="9" t="s">
        <v>40</v>
      </c>
      <c r="C25" s="10" t="s">
        <v>41</v>
      </c>
      <c r="D25" s="138">
        <f t="shared" ref="D25:M25" si="5">SUM(D13,D16,D19,D22)</f>
        <v>99093.62</v>
      </c>
      <c r="E25" s="138">
        <f t="shared" si="5"/>
        <v>262684.81999999989</v>
      </c>
      <c r="F25" s="138">
        <f t="shared" si="5"/>
        <v>0</v>
      </c>
      <c r="G25" s="138">
        <f t="shared" si="5"/>
        <v>719333.38</v>
      </c>
      <c r="H25" s="138">
        <f t="shared" si="5"/>
        <v>-719100</v>
      </c>
      <c r="I25" s="138">
        <f t="shared" si="5"/>
        <v>0</v>
      </c>
      <c r="J25" s="138">
        <f t="shared" si="5"/>
        <v>-266071.09999999998</v>
      </c>
      <c r="K25" s="138">
        <f t="shared" si="5"/>
        <v>0</v>
      </c>
      <c r="L25" s="138">
        <f t="shared" si="5"/>
        <v>-60</v>
      </c>
      <c r="M25" s="138">
        <f t="shared" si="5"/>
        <v>0</v>
      </c>
      <c r="N25" s="138">
        <f t="shared" si="1"/>
        <v>95880.719999999856</v>
      </c>
      <c r="O25" s="11"/>
    </row>
    <row r="26" spans="1:26" ht="15" customHeight="1">
      <c r="B26" s="211" t="s">
        <v>42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</row>
    <row r="27" spans="1:26" s="16" customFormat="1" ht="15" customHeight="1">
      <c r="A27" s="17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</row>
    <row r="28" spans="1:26" s="16" customFormat="1" ht="15" customHeight="1">
      <c r="A28" s="17"/>
      <c r="B28" s="212"/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Z28" s="17"/>
    </row>
    <row r="29" spans="1:26" s="18" customFormat="1" ht="12.75" customHeight="1">
      <c r="A29" s="17"/>
      <c r="F29" s="19"/>
    </row>
  </sheetData>
  <mergeCells count="11">
    <mergeCell ref="B26:N28"/>
    <mergeCell ref="D9:L9"/>
    <mergeCell ref="B1:N1"/>
    <mergeCell ref="B5:N5"/>
    <mergeCell ref="B6:N6"/>
    <mergeCell ref="B8:N8"/>
    <mergeCell ref="B10:B11"/>
    <mergeCell ref="C10:C11"/>
    <mergeCell ref="D10:D11"/>
    <mergeCell ref="E10:M10"/>
    <mergeCell ref="N10:N11"/>
  </mergeCells>
  <printOptions horizontalCentered="1"/>
  <pageMargins left="0.23622047244094491" right="0.23622047244094491" top="0.74803149606299213" bottom="0" header="0.31496062992125984" footer="0"/>
  <pageSetup paperSize="9" scale="63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5</vt:i4>
      </vt:variant>
    </vt:vector>
  </HeadingPairs>
  <TitlesOfParts>
    <vt:vector size="8" baseType="lpstr">
      <vt:lpstr>FB</vt:lpstr>
      <vt:lpstr>VR</vt:lpstr>
      <vt:lpstr>FINASAVIMO SUMOS</vt:lpstr>
      <vt:lpstr>FB!Print_Area</vt:lpstr>
      <vt:lpstr>'FINASAVIMO SUMOS'!Print_Area</vt:lpstr>
      <vt:lpstr>FB!Print_Titles</vt:lpstr>
      <vt:lpstr>'FINASAVIMO SUMOS'!Print_Titles</vt:lpstr>
      <vt:lpstr>VR!Print_Titles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Anna Belych</dc:creator>
  <cp:lastModifiedBy>Erika Venckuvienė</cp:lastModifiedBy>
  <cp:lastPrinted>2022-03-08T07:52:30Z</cp:lastPrinted>
  <dcterms:created xsi:type="dcterms:W3CDTF">1996-10-14T23:33:28Z</dcterms:created>
  <dcterms:modified xsi:type="dcterms:W3CDTF">2023-10-27T05:27:02Z</dcterms:modified>
</cp:coreProperties>
</file>