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4m\"/>
    </mc:Choice>
  </mc:AlternateContent>
  <xr:revisionPtr revIDLastSave="0" documentId="13_ncr:1_{AE4DD9CD-B42B-4F2D-820B-F8BB80122207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FBA" sheetId="1" r:id="rId1"/>
    <sheet name="VRA" sheetId="2" r:id="rId2"/>
    <sheet name="FINANSAVIMO SUMOS" sheetId="3" r:id="rId3"/>
  </sheets>
  <definedNames>
    <definedName name="_xlnm.Print_Area" localSheetId="0">FBA!$A$1:$I$119</definedName>
    <definedName name="_xlnm.Print_Area" localSheetId="2">'FINANSAVIMO SUMOS'!$A$1:$O$29</definedName>
    <definedName name="_xlnm.Print_Titles" localSheetId="0">FBA!$19:$19</definedName>
    <definedName name="_xlnm.Print_Titles" localSheetId="2">'FINANSAVIMO SUMOS'!$10:$12</definedName>
    <definedName name="_xlnm.Print_Titles" localSheetId="1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2" l="1"/>
  <c r="I47" i="2"/>
  <c r="J31" i="2"/>
  <c r="I31" i="2"/>
  <c r="J28" i="2"/>
  <c r="I28" i="2"/>
  <c r="J22" i="2"/>
  <c r="J21" i="2" s="1"/>
  <c r="J46" i="2" s="1"/>
  <c r="J54" i="2" s="1"/>
  <c r="J56" i="2" s="1"/>
  <c r="I22" i="2"/>
  <c r="I21" i="2" s="1"/>
  <c r="I46" i="2" s="1"/>
  <c r="I54" i="2" s="1"/>
  <c r="I56" i="2" s="1"/>
  <c r="H90" i="1"/>
  <c r="G90" i="1"/>
  <c r="H86" i="1"/>
  <c r="G86" i="1"/>
  <c r="G84" i="1" s="1"/>
  <c r="H84" i="1"/>
  <c r="H75" i="1"/>
  <c r="G75" i="1"/>
  <c r="H69" i="1"/>
  <c r="H64" i="1" s="1"/>
  <c r="G69" i="1"/>
  <c r="G64" i="1" s="1"/>
  <c r="H65" i="1"/>
  <c r="G65" i="1"/>
  <c r="H59" i="1"/>
  <c r="H94" i="1" s="1"/>
  <c r="G59" i="1"/>
  <c r="H49" i="1"/>
  <c r="G49" i="1"/>
  <c r="H42" i="1"/>
  <c r="H41" i="1" s="1"/>
  <c r="G42" i="1"/>
  <c r="G41" i="1" s="1"/>
  <c r="H27" i="1"/>
  <c r="G27" i="1"/>
  <c r="H21" i="1"/>
  <c r="G21" i="1"/>
  <c r="H20" i="1"/>
  <c r="H58" i="1" s="1"/>
  <c r="G20" i="1"/>
  <c r="G58" i="1" s="1"/>
  <c r="D13" i="3"/>
  <c r="E13" i="3"/>
  <c r="F13" i="3"/>
  <c r="G13" i="3"/>
  <c r="H13" i="3"/>
  <c r="I13" i="3"/>
  <c r="J13" i="3"/>
  <c r="K13" i="3"/>
  <c r="L13" i="3"/>
  <c r="M13" i="3"/>
  <c r="N13" i="3"/>
  <c r="N14" i="3"/>
  <c r="N15" i="3"/>
  <c r="D16" i="3"/>
  <c r="E16" i="3"/>
  <c r="F16" i="3"/>
  <c r="G16" i="3"/>
  <c r="H16" i="3"/>
  <c r="I16" i="3"/>
  <c r="J16" i="3"/>
  <c r="K16" i="3"/>
  <c r="L16" i="3"/>
  <c r="M16" i="3"/>
  <c r="N16" i="3"/>
  <c r="N17" i="3"/>
  <c r="N18" i="3"/>
  <c r="D19" i="3"/>
  <c r="E19" i="3"/>
  <c r="F19" i="3"/>
  <c r="G19" i="3"/>
  <c r="H19" i="3"/>
  <c r="I19" i="3"/>
  <c r="N19" i="3" s="1"/>
  <c r="J19" i="3"/>
  <c r="K19" i="3"/>
  <c r="L19" i="3"/>
  <c r="M19" i="3"/>
  <c r="M25" i="3" s="1"/>
  <c r="N20" i="3"/>
  <c r="N21" i="3"/>
  <c r="D22" i="3"/>
  <c r="E22" i="3"/>
  <c r="F22" i="3"/>
  <c r="G22" i="3"/>
  <c r="H22" i="3"/>
  <c r="I22" i="3"/>
  <c r="J22" i="3"/>
  <c r="N22" i="3" s="1"/>
  <c r="K22" i="3"/>
  <c r="L22" i="3"/>
  <c r="L25" i="3" s="1"/>
  <c r="M22" i="3"/>
  <c r="N23" i="3"/>
  <c r="N24" i="3"/>
  <c r="D25" i="3"/>
  <c r="E25" i="3"/>
  <c r="F25" i="3"/>
  <c r="G25" i="3"/>
  <c r="H25" i="3"/>
  <c r="I25" i="3"/>
  <c r="J25" i="3"/>
  <c r="K25" i="3"/>
  <c r="G94" i="1" l="1"/>
  <c r="N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A2B55C9A-67CD-4693-907E-A0A3AA6EFBC5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663B608D-1EAC-4420-8272-E2FC6866F443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7EA1AF0E-4233-41D6-B605-CF4EEABED69A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A99B5F60-FD5D-484F-B553-E0C8C63706D4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A0DA867F-3813-4690-93FE-56557C2878C4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7BCF1FFB-B62D-4ED8-9A59-0A1087F9465F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41DA4DEE-9BFB-4F5F-8F44-B2A46A24791F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23FF0D0E-2936-46CB-8EE8-F0FBD8EA9BB8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3B0E98D0-B2B7-4C46-96C1-D51D69990A57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A4FEEDE3-B2D7-49EF-BED1-7F8892A647B1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F8EFBAEF-BF8A-446A-8CA6-44462E29085F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3BC46919-2177-46B7-B535-761345860486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90897CAB-6630-4853-B68C-4ED70CC415E3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C1A4F71B-F92F-40C3-ABFC-D1F9AB57DA29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935D0EA9-C1F9-4A17-A281-1AC1387B2E54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D8B06FD5-8031-43C0-A79D-469BDFDEA0CD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A7288AA3-00D2-4667-81B6-47176BE8AF6E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DD8F22A9-3712-4C78-8EFE-9BF275AD2BD3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B7495845-23B1-48BC-91B6-BB41EBD697E2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8C632D00-0D62-46E8-85A1-513E77F755EB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CB8893B8-3DEF-486A-9C05-993E88275BAB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DEC67ADE-EB70-4737-B3F1-B762732BDE51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E3248B0A-4A7C-4E68-8622-AA30B6CEE72E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E616365C-9DA5-4ACF-A30C-0E12E1267B8C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DD7A88AE-4D27-483C-93B6-40FBE2AD799C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56B7BF3B-195B-4EBB-BBE9-B832752136ED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FA200DCC-5FE7-4022-8A95-96EEEC7DDD46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00000000-0006-0000-02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00000000-0006-0000-02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00000000-0006-0000-02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00000000-0006-0000-02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00000000-0006-0000-02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00000000-0006-0000-02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00000000-0006-0000-02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00000000-0006-0000-02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00000000-0006-0000-02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00000000-0006-0000-02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00000000-0006-0000-02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00000000-0006-0000-02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00000000-0006-0000-02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00000000-0006-0000-02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00000000-0006-0000-02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00000000-0006-0000-02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00000000-0006-0000-02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00000000-0006-0000-02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00000000-0006-0000-02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00000000-0006-0000-02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00000000-0006-0000-02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00000000-0006-0000-02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00000000-0006-0000-02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00000000-0006-0000-02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00000000-0006-0000-02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00000000-0006-0000-02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00000000-0006-0000-02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00000000-0006-0000-02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00000000-0006-0000-02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00000000-0006-0000-02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00000000-0006-0000-02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00000000-0006-0000-02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00000000-0006-0000-02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00000000-0006-0000-02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00000000-0006-0000-02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00000000-0006-0000-02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00000000-0006-0000-02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00000000-0006-0000-02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00000000-0006-0000-02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00000000-0006-0000-02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00000000-0006-0000-02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00000000-0006-0000-02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00000000-0006-0000-02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00000000-0006-0000-02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00000000-0006-0000-02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00000000-0006-0000-02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00000000-0006-0000-02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00000000-0006-0000-02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00000000-0006-0000-02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00000000-0006-0000-02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00000000-0006-0000-02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<sst xmlns="http://schemas.openxmlformats.org/spreadsheetml/2006/main" count="521" uniqueCount="277">
  <si>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</si>
  <si>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</si>
  <si>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</si>
  <si>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</si>
  <si>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vaikų ir jaunimo laisvalaikio centras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</si>
  <si>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</si>
  <si>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Įm.k.195174984 Laugalių 6 , Gargždai</t>
  </si>
  <si>
    <t>(viešojo sektoriaus subjekto, parengusio finansinės būklės ataskaitą (konsoliduotąją finansinės būklės ataskaitą), kodas, adresas)</t>
  </si>
  <si>
    <t>FINANSINĖS BŪKLĖS ATASKAITA</t>
  </si>
  <si>
    <t>PAGAL  2024-03-31 D. DUOMENIS</t>
  </si>
  <si>
    <t>2024-04-08  Nr.____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</si>
  <si>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</si>
  <si>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</si>
  <si>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</si>
  <si>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</si>
  <si>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</si>
  <si>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</si>
  <si>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</si>
  <si>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</si>
  <si>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</si>
  <si>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</si>
  <si>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</si>
  <si>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</si>
  <si>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</si>
  <si>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</si>
  <si>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</si>
  <si>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</si>
  <si>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</si>
  <si>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</si>
  <si>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</si>
  <si>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</si>
  <si>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</si>
  <si>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</si>
  <si>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</si>
  <si>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</si>
  <si>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</si>
  <si>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</si>
  <si>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</si>
  <si>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</si>
  <si>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</si>
  <si>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</si>
  <si>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</si>
  <si>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</si>
  <si>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</si>
  <si>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</si>
  <si>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</si>
  <si>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</si>
  <si>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</si>
  <si>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</si>
  <si>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</si>
  <si>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</si>
  <si>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</si>
  <si>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</si>
  <si>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</si>
  <si>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</si>
  <si>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</si>
  <si>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</si>
  <si>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</si>
  <si>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</si>
  <si>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</si>
  <si>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</si>
  <si>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</si>
  <si>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</si>
  <si>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</si>
  <si>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</si>
  <si>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</si>
  <si>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</si>
  <si>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</si>
  <si>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</si>
  <si>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</si>
  <si>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</si>
  <si>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</si>
  <si>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</si>
  <si>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</si>
  <si>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</si>
  <si>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</si>
  <si>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</si>
  <si>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</si>
  <si>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</si>
  <si>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</si>
  <si>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</si>
  <si>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</si>
  <si>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</si>
  <si>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</si>
  <si>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</si>
  <si>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</si>
  <si>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</si>
  <si>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</si>
  <si>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</si>
  <si>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</si>
  <si>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</si>
  <si>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</si>
  <si>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</si>
  <si>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</si>
  <si>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</si>
  <si>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</si>
  <si>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</si>
  <si>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</si>
  <si>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</si>
  <si>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</si>
  <si>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</si>
  <si>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</si>
  <si>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</si>
  <si>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</si>
  <si>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</si>
  <si>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</si>
  <si>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</si>
  <si>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</si>
  <si>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</si>
  <si>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</si>
  <si>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</si>
  <si>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</si>
  <si>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</si>
  <si>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</si>
  <si>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</si>
  <si>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</si>
  <si>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</si>
  <si>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</si>
  <si>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</si>
  <si>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</si>
  <si>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</si>
  <si>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</si>
  <si>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</si>
  <si>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</si>
  <si>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</si>
  <si>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</si>
  <si>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</si>
  <si>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</si>
  <si>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</si>
  <si>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</si>
  <si>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</si>
  <si>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</si>
  <si>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</si>
  <si>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</si>
  <si>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Skaidra  Karalienė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</si>
  <si>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</si>
  <si>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</si>
  <si>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</si>
  <si>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</si>
  <si>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</si>
  <si>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 xml:space="preserve">  (parašas)</t>
  </si>
  <si>
    <t xml:space="preserve">vyriausiasis buhalteris (buhalteris)                                                                                      </t>
  </si>
  <si>
    <t xml:space="preserve">(viešojo sektoriaus subjekto vadovas arba jo įgaliotas administracijos vadovas)                           </t>
  </si>
  <si>
    <t>TENKANTIS MAŽUMOS DALIAI</t>
  </si>
  <si>
    <t>TENKANTIS KONTROLIUOJANČIAJAM SUBJEKTUI</t>
  </si>
  <si>
    <t>GRYNASIS PERVIRŠIS AR DEFICITAS</t>
  </si>
  <si>
    <t>J.</t>
  </si>
  <si>
    <t>NUOSAVYBĖS METODO ĮTAKA</t>
  </si>
  <si>
    <t>GRYNASIS PERVIRŠIS AR DEFICITAS PRIEŠ NUOSAVYBĖS METODO ĮTAKĄ</t>
  </si>
  <si>
    <t>H.</t>
  </si>
  <si>
    <t>PELNO MOKESTIS</t>
  </si>
  <si>
    <t>APSKAITOS POLITIKOS KEITIMO IR ESMINIŲ APSKAITOS KLAIDŲ TAISYMO ĮTAKA</t>
  </si>
  <si>
    <t>FINANSINĖS IR INVESTICINĖS VEIKLOS REZULTATAS</t>
  </si>
  <si>
    <t>KITOS VEIKLOS SĄNAUDOS</t>
  </si>
  <si>
    <t>Kitos veiklos sąnaudos</t>
  </si>
  <si>
    <t xml:space="preserve">III. </t>
  </si>
  <si>
    <t>PERVESTINOS Į BIUDŽETĄ KITOS VEIKLOS PAJAMOS</t>
  </si>
  <si>
    <t>KITOS VEIKLOS PAJAMOS</t>
  </si>
  <si>
    <t>Kitos veiklos pajamos</t>
  </si>
  <si>
    <t xml:space="preserve">I. </t>
  </si>
  <si>
    <t>KITOS VEIKLOS REZULTATAS</t>
  </si>
  <si>
    <t>PAGRINDINĖS VEIKLOS PERVIRŠIS AR DEFICITAS</t>
  </si>
  <si>
    <t>KITOS</t>
  </si>
  <si>
    <t xml:space="preserve">Kitos </t>
  </si>
  <si>
    <t>XIV.</t>
  </si>
  <si>
    <t>KITŲ PASLAUGŲ</t>
  </si>
  <si>
    <t>kitų paslaugų</t>
  </si>
  <si>
    <t>XIII.</t>
  </si>
  <si>
    <t>FINANSAVIMO</t>
  </si>
  <si>
    <t>finansavimo</t>
  </si>
  <si>
    <t>XII.</t>
  </si>
  <si>
    <t>NUOMOS</t>
  </si>
  <si>
    <t>nuomos</t>
  </si>
  <si>
    <t>XI.</t>
  </si>
  <si>
    <t>SOCIALINIŲ IŠMOKŲ</t>
  </si>
  <si>
    <t>socialinių išmokų</t>
  </si>
  <si>
    <t>X.</t>
  </si>
  <si>
    <t>SUNAUDOTŲ IR PARDUOTŲ ATSARGŲ SAVIKAINA</t>
  </si>
  <si>
    <t>IX.</t>
  </si>
  <si>
    <t>NUVERTĖJIMO IR NURAŠYTŲ SUMŲ</t>
  </si>
  <si>
    <t>VIII.</t>
  </si>
  <si>
    <t>PAPRASTOJO REMONTO IR EKSPLOATAVIMO</t>
  </si>
  <si>
    <t>PAPRASTOJO Remonto IR EKSPLOATAVIMO</t>
  </si>
  <si>
    <t>VII.</t>
  </si>
  <si>
    <t>KVALIFIKACIJOS KĖLIMO</t>
  </si>
  <si>
    <t xml:space="preserve">Kvalifikacijos kėlimo </t>
  </si>
  <si>
    <t>VI.</t>
  </si>
  <si>
    <t>TRANSPORTO</t>
  </si>
  <si>
    <t xml:space="preserve">Transporto </t>
  </si>
  <si>
    <t>KOMANDIRUOČIŲ</t>
  </si>
  <si>
    <t xml:space="preserve">Komandiruočių </t>
  </si>
  <si>
    <t>KOMUNALINIŲ PASLAUGŲ IR RYŠIŲ</t>
  </si>
  <si>
    <t>KOMUNALINIŲ PASLAUGŲ IR ryšių</t>
  </si>
  <si>
    <t>NUSIDĖVĖJIMO IR AMORTIZACIJOS</t>
  </si>
  <si>
    <t>Nusidėvėjimo ir amortizacijos</t>
  </si>
  <si>
    <t>DARBO UŽMOKESČIO IR SOCIALINIO DRAUDIMO</t>
  </si>
  <si>
    <t xml:space="preserve">Darbo užmokesčio ir socialinio draudimo 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</si>
  <si>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</si>
  <si>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</si>
  <si>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</si>
  <si>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</si>
  <si>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</si>
  <si>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</si>
  <si>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MOKESČIŲ IR SOCIALINIŲ ĮMOKŲ PAJAMOS</t>
  </si>
  <si>
    <t>Iš kitų finansavimo šaltinių</t>
  </si>
  <si>
    <t>I.4.</t>
  </si>
  <si>
    <t>Iš ES, užsienio valstybių ir tarptautinių organizacijų lėšų</t>
  </si>
  <si>
    <t>I.3.</t>
  </si>
  <si>
    <t xml:space="preserve">Iš savivaldybių biudžetų </t>
  </si>
  <si>
    <t>I.2.</t>
  </si>
  <si>
    <t>I.1.</t>
  </si>
  <si>
    <t>FINANSAVIMO PAJAMOS</t>
  </si>
  <si>
    <t>PAGRINDINĖS VEIKLOS PAJAMOS</t>
  </si>
  <si>
    <t>Ataskaitinis laikotarpis</t>
  </si>
  <si>
    <t>Praėjęs ataskaitinis laikotarpis</t>
  </si>
  <si>
    <t>Pastabos Nr.</t>
  </si>
  <si>
    <t>VEIKLOS REZULTATŲ ATASKAITA</t>
  </si>
  <si>
    <t>arba konsoliduotąją veiklos rezultatų ataskaitą,  kodas, adresas)</t>
  </si>
  <si>
    <t>(viešojo sektoriaus subjekto, parengusio veiklos rezultatų ataskaitą</t>
  </si>
  <si>
    <t>(viešojo sektoriaus subjekto arba viešojo sektoriaus subjektų grupės pavadinimas)</t>
  </si>
  <si>
    <t>(įskaitant socialinės apsaugos fondus), veiklos rezultatų ataskaitos forma)</t>
  </si>
  <si>
    <t>(Žemesniojo lygio viešojo sektoriaus subjektų, išskyrus mokesčių fondus ir išteklių fondus</t>
  </si>
  <si>
    <t>3-iojo VSAFAS „Veiklos rezultatų ataskaita“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</si>
  <si>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</si>
  <si>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</si>
  <si>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</si>
  <si>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</si>
  <si>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</si>
  <si>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</si>
  <si>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</si>
  <si>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</si>
  <si>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</si>
  <si>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</si>
  <si>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</si>
  <si>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</si>
  <si>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</si>
  <si>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</si>
  <si>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</si>
  <si>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</si>
  <si>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</si>
  <si>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</si>
  <si>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</si>
  <si>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</si>
  <si>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</si>
  <si>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>11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</si>
  <si>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</si>
  <si>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</si>
  <si>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</si>
  <si>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</si>
  <si>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</si>
  <si>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</si>
  <si>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</si>
  <si>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t>Finansavimo sumų pergrupavimas*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</si>
  <si>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</si>
  <si>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likutis ataskaitinio laikotarpio pabaigoje</t>
  </si>
  <si>
    <t>Per ataskaitinį laikotarpį</t>
  </si>
  <si>
    <t>Finansavimo sumų likutis ataskaitinio laikotarpio pradžioje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</si>
  <si>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</si>
  <si>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</si>
  <si>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</si>
  <si>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</si>
  <si>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</si>
  <si>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</si>
  <si>
    <t xml:space="preserve">Pateikimo valiuta ir tikslumas: eurais </t>
  </si>
  <si>
    <t>Direktorė</t>
  </si>
  <si>
    <t xml:space="preserve">Direktorė                      </t>
  </si>
  <si>
    <t xml:space="preserve">Biudžetinių įstaigų centralizuotos apskaitos skyriaus vedėja                  </t>
  </si>
  <si>
    <t>Biudžetinių įstaigų centralizuotos apskaitos skyriaus vedėja</t>
  </si>
  <si>
    <t>P04</t>
  </si>
  <si>
    <t>P08</t>
  </si>
  <si>
    <t>P10</t>
  </si>
  <si>
    <t>P11</t>
  </si>
  <si>
    <t>P12</t>
  </si>
  <si>
    <t>P17</t>
  </si>
  <si>
    <t>P18</t>
  </si>
  <si>
    <t>P21</t>
  </si>
  <si>
    <t>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</si>
</sst>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0"/>
      <name val="Arial"/>
    </font>
    <font>
      <sz val="11"/>
      <name val="Arial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</font>
    <font>
      <b/>
      <sz val="12"/>
      <name val="Times New Roman"/>
      <family val="1"/>
      <charset val="186"/>
    </font>
    <font>
      <b/>
      <sz val="12"/>
      <name val="Arial"/>
    </font>
    <font>
      <i/>
      <sz val="11"/>
      <name val="TimesNewRoman,Bold"/>
    </font>
    <font>
      <sz val="11"/>
      <name val="TimesNewRoman,Bold"/>
    </font>
    <font>
      <u/>
      <sz val="11"/>
      <name val="TimesNewRoman,Bold"/>
      <charset val="186"/>
    </font>
    <font>
      <b/>
      <sz val="11"/>
      <name val="TimesNewRoman,Bold"/>
    </font>
    <font>
      <sz val="12"/>
      <name val="TimesNewRoman,Bold"/>
    </font>
    <font>
      <b/>
      <sz val="12"/>
      <color indexed="8"/>
      <name val="Times New Roman"/>
      <family val="1"/>
      <charset val="186"/>
    </font>
    <font>
      <sz val="9"/>
      <color indexed="8"/>
      <name val="Tahoma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/>
    <xf numFmtId="0" fontId="41" fillId="0" borderId="0"/>
  </cellStyleXfs>
  <cellXfs count="213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27" fillId="0" borderId="0" xfId="42" applyAlignment="1">
      <alignment vertical="center"/>
    </xf>
    <xf numFmtId="0" fontId="28" fillId="0" borderId="0" xfId="42" applyFont="1" applyAlignment="1">
      <alignment vertical="center"/>
    </xf>
    <xf numFmtId="0" fontId="18" fillId="0" borderId="0" xfId="42" applyFont="1" applyAlignment="1">
      <alignment horizontal="center" vertical="top" wrapText="1"/>
    </xf>
    <xf numFmtId="0" fontId="18" fillId="0" borderId="10" xfId="42" applyFont="1" applyBorder="1" applyAlignment="1">
      <alignment horizontal="left" vertical="center" wrapText="1"/>
    </xf>
    <xf numFmtId="0" fontId="29" fillId="0" borderId="0" xfId="42" applyFont="1" applyAlignment="1">
      <alignment horizontal="center" vertical="top" wrapText="1"/>
    </xf>
    <xf numFmtId="0" fontId="29" fillId="0" borderId="0" xfId="42" applyFont="1" applyAlignment="1">
      <alignment horizontal="left" vertical="top" wrapText="1"/>
    </xf>
    <xf numFmtId="0" fontId="30" fillId="0" borderId="10" xfId="42" applyFont="1" applyBorder="1" applyAlignment="1">
      <alignment vertical="center" wrapText="1"/>
    </xf>
    <xf numFmtId="0" fontId="18" fillId="0" borderId="0" xfId="42" applyFont="1" applyAlignment="1">
      <alignment vertical="center" wrapText="1"/>
    </xf>
    <xf numFmtId="0" fontId="31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left" vertical="center"/>
    </xf>
    <xf numFmtId="0" fontId="30" fillId="0" borderId="12" xfId="42" applyFont="1" applyBorder="1" applyAlignment="1">
      <alignment vertical="center"/>
    </xf>
    <xf numFmtId="0" fontId="33" fillId="0" borderId="12" xfId="42" applyFont="1" applyBorder="1" applyAlignment="1">
      <alignment horizontal="center" vertical="center"/>
    </xf>
    <xf numFmtId="0" fontId="32" fillId="0" borderId="12" xfId="42" applyFont="1" applyBorder="1" applyAlignment="1">
      <alignment horizontal="left" vertical="center"/>
    </xf>
    <xf numFmtId="0" fontId="32" fillId="0" borderId="12" xfId="42" applyFont="1" applyBorder="1" applyAlignment="1">
      <alignment vertical="center"/>
    </xf>
    <xf numFmtId="0" fontId="32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vertical="center" wrapText="1"/>
    </xf>
    <xf numFmtId="0" fontId="32" fillId="0" borderId="12" xfId="42" applyFont="1" applyBorder="1" applyAlignment="1">
      <alignment vertical="center" wrapText="1"/>
    </xf>
    <xf numFmtId="0" fontId="27" fillId="0" borderId="0" xfId="42" applyAlignment="1">
      <alignment vertical="center" wrapText="1"/>
    </xf>
    <xf numFmtId="0" fontId="32" fillId="0" borderId="12" xfId="42" applyFont="1" applyBorder="1" applyAlignment="1">
      <alignment horizontal="center" vertical="center" wrapText="1"/>
    </xf>
    <xf numFmtId="0" fontId="35" fillId="0" borderId="0" xfId="42" applyFont="1" applyAlignment="1">
      <alignment horizontal="center" vertical="center"/>
    </xf>
    <xf numFmtId="0" fontId="30" fillId="0" borderId="0" xfId="42" applyFont="1" applyAlignment="1">
      <alignment vertical="center"/>
    </xf>
    <xf numFmtId="0" fontId="29" fillId="0" borderId="0" xfId="42" applyFont="1" applyAlignment="1">
      <alignment vertical="center"/>
    </xf>
    <xf numFmtId="0" fontId="30" fillId="0" borderId="0" xfId="42" applyFont="1" applyAlignment="1">
      <alignment horizontal="left" vertical="center"/>
    </xf>
    <xf numFmtId="0" fontId="29" fillId="0" borderId="0" xfId="43" applyFont="1" applyAlignment="1">
      <alignment vertical="center"/>
    </xf>
    <xf numFmtId="0" fontId="29" fillId="0" borderId="0" xfId="43" applyFont="1" applyAlignment="1">
      <alignment horizontal="center" vertical="center"/>
    </xf>
    <xf numFmtId="0" fontId="18" fillId="33" borderId="0" xfId="43" applyFont="1" applyFill="1" applyAlignment="1">
      <alignment vertical="center" wrapText="1"/>
    </xf>
    <xf numFmtId="0" fontId="42" fillId="0" borderId="0" xfId="43" applyFont="1"/>
    <xf numFmtId="0" fontId="41" fillId="0" borderId="0" xfId="43"/>
    <xf numFmtId="4" fontId="29" fillId="0" borderId="0" xfId="43" applyNumberFormat="1" applyFont="1" applyAlignment="1">
      <alignment vertical="center"/>
    </xf>
    <xf numFmtId="4" fontId="32" fillId="34" borderId="12" xfId="43" applyNumberFormat="1" applyFont="1" applyFill="1" applyBorder="1" applyAlignment="1">
      <alignment horizontal="center" vertical="center" wrapText="1"/>
    </xf>
    <xf numFmtId="0" fontId="43" fillId="34" borderId="12" xfId="43" applyFont="1" applyFill="1" applyBorder="1" applyAlignment="1">
      <alignment horizontal="left" vertical="center" wrapText="1"/>
    </xf>
    <xf numFmtId="0" fontId="43" fillId="34" borderId="12" xfId="43" applyFont="1" applyFill="1" applyBorder="1" applyAlignment="1">
      <alignment horizontal="center" vertical="center" wrapText="1"/>
    </xf>
    <xf numFmtId="4" fontId="30" fillId="0" borderId="12" xfId="43" applyNumberFormat="1" applyFont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 wrapText="1"/>
    </xf>
    <xf numFmtId="4" fontId="44" fillId="0" borderId="0" xfId="43" applyNumberFormat="1" applyFont="1" applyAlignment="1">
      <alignment vertical="center"/>
    </xf>
    <xf numFmtId="0" fontId="18" fillId="0" borderId="12" xfId="43" applyFont="1" applyBorder="1" applyAlignment="1">
      <alignment horizontal="center" vertical="center" wrapText="1"/>
    </xf>
    <xf numFmtId="49" fontId="18" fillId="0" borderId="19" xfId="43" applyNumberFormat="1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  <xf numFmtId="0" fontId="43" fillId="0" borderId="12" xfId="43" applyFont="1" applyBorder="1" applyAlignment="1">
      <alignment horizontal="center" vertical="center" wrapText="1"/>
    </xf>
    <xf numFmtId="0" fontId="43" fillId="0" borderId="0" xfId="43" applyFont="1" applyAlignment="1">
      <alignment horizontal="center" vertical="center" wrapText="1"/>
    </xf>
    <xf numFmtId="2" fontId="18" fillId="33" borderId="0" xfId="0" applyNumberFormat="1" applyFont="1" applyFill="1" applyAlignment="1">
      <alignment vertical="center"/>
    </xf>
    <xf numFmtId="2" fontId="19" fillId="33" borderId="26" xfId="0" applyNumberFormat="1" applyFont="1" applyFill="1" applyBorder="1" applyAlignment="1">
      <alignment horizontal="right" vertical="center"/>
    </xf>
    <xf numFmtId="2" fontId="18" fillId="33" borderId="27" xfId="0" applyNumberFormat="1" applyFont="1" applyFill="1" applyBorder="1" applyAlignment="1">
      <alignment horizontal="right" vertical="center"/>
    </xf>
    <xf numFmtId="2" fontId="18" fillId="33" borderId="26" xfId="0" applyNumberFormat="1" applyFont="1" applyFill="1" applyBorder="1" applyAlignment="1">
      <alignment horizontal="right" vertical="center"/>
    </xf>
    <xf numFmtId="2" fontId="32" fillId="0" borderId="26" xfId="0" applyNumberFormat="1" applyFont="1" applyBorder="1" applyAlignment="1">
      <alignment horizontal="right" vertical="center"/>
    </xf>
    <xf numFmtId="2" fontId="30" fillId="0" borderId="26" xfId="0" applyNumberFormat="1" applyFont="1" applyBorder="1" applyAlignment="1">
      <alignment horizontal="right" vertical="center"/>
    </xf>
    <xf numFmtId="2" fontId="30" fillId="33" borderId="27" xfId="0" applyNumberFormat="1" applyFont="1" applyFill="1" applyBorder="1" applyAlignment="1">
      <alignment horizontal="right" vertical="center"/>
    </xf>
    <xf numFmtId="2" fontId="30" fillId="0" borderId="26" xfId="0" applyNumberFormat="1" applyFont="1" applyBorder="1" applyAlignment="1">
      <alignment horizontal="righ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0" fillId="33" borderId="25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27" fillId="0" borderId="0" xfId="42" applyAlignment="1">
      <alignment horizontal="left" vertical="top" wrapText="1"/>
    </xf>
    <xf numFmtId="0" fontId="32" fillId="0" borderId="0" xfId="42" applyFont="1" applyAlignment="1">
      <alignment horizontal="center" vertical="center"/>
    </xf>
    <xf numFmtId="0" fontId="39" fillId="0" borderId="0" xfId="42" applyFont="1" applyAlignment="1">
      <alignment horizontal="center" vertical="center"/>
    </xf>
    <xf numFmtId="0" fontId="38" fillId="0" borderId="10" xfId="42" applyFont="1" applyBorder="1" applyAlignment="1">
      <alignment horizontal="center" vertical="center"/>
    </xf>
    <xf numFmtId="0" fontId="35" fillId="0" borderId="11" xfId="42" applyFont="1" applyBorder="1" applyAlignment="1">
      <alignment horizontal="center" vertical="center"/>
    </xf>
    <xf numFmtId="0" fontId="35" fillId="0" borderId="10" xfId="42" applyFont="1" applyBorder="1" applyAlignment="1">
      <alignment horizontal="center" vertical="center"/>
    </xf>
    <xf numFmtId="0" fontId="35" fillId="0" borderId="0" xfId="42" applyFont="1" applyAlignment="1">
      <alignment horizontal="center" vertical="center"/>
    </xf>
    <xf numFmtId="0" fontId="35" fillId="0" borderId="0" xfId="42" applyFont="1" applyAlignment="1">
      <alignment horizontal="justify" vertical="center"/>
    </xf>
    <xf numFmtId="0" fontId="37" fillId="0" borderId="0" xfId="42" applyFont="1" applyAlignment="1">
      <alignment horizontal="center" vertical="center"/>
    </xf>
    <xf numFmtId="0" fontId="36" fillId="0" borderId="0" xfId="42" applyFont="1" applyAlignment="1">
      <alignment horizontal="center" vertical="center"/>
    </xf>
    <xf numFmtId="0" fontId="34" fillId="0" borderId="0" xfId="42" applyFont="1" applyAlignment="1">
      <alignment horizontal="right" vertical="center"/>
    </xf>
    <xf numFmtId="0" fontId="32" fillId="0" borderId="14" xfId="42" applyFont="1" applyBorder="1" applyAlignment="1">
      <alignment horizontal="center" vertical="center" wrapText="1"/>
    </xf>
    <xf numFmtId="0" fontId="32" fillId="0" borderId="15" xfId="42" applyFont="1" applyBorder="1" applyAlignment="1">
      <alignment horizontal="center" vertical="center" wrapText="1"/>
    </xf>
    <xf numFmtId="0" fontId="32" fillId="0" borderId="16" xfId="42" applyFont="1" applyBorder="1" applyAlignment="1">
      <alignment horizontal="center" vertical="center" wrapText="1"/>
    </xf>
    <xf numFmtId="0" fontId="32" fillId="0" borderId="14" xfId="42" applyFont="1" applyBorder="1" applyAlignment="1">
      <alignment vertical="center" wrapText="1"/>
    </xf>
    <xf numFmtId="0" fontId="32" fillId="0" borderId="16" xfId="42" applyFont="1" applyBorder="1" applyAlignment="1">
      <alignment vertical="center" wrapText="1"/>
    </xf>
    <xf numFmtId="0" fontId="32" fillId="0" borderId="15" xfId="42" applyFont="1" applyBorder="1" applyAlignment="1">
      <alignment vertical="center" wrapText="1"/>
    </xf>
    <xf numFmtId="0" fontId="30" fillId="0" borderId="14" xfId="42" applyFont="1" applyBorder="1" applyAlignment="1">
      <alignment horizontal="left" vertical="center" wrapText="1"/>
    </xf>
    <xf numFmtId="0" fontId="30" fillId="0" borderId="16" xfId="42" applyFont="1" applyBorder="1" applyAlignment="1">
      <alignment horizontal="left" vertical="center" wrapText="1"/>
    </xf>
    <xf numFmtId="0" fontId="30" fillId="0" borderId="15" xfId="42" applyFont="1" applyBorder="1" applyAlignment="1">
      <alignment horizontal="left" vertical="center" wrapText="1"/>
    </xf>
    <xf numFmtId="0" fontId="30" fillId="0" borderId="14" xfId="42" applyFont="1" applyBorder="1" applyAlignment="1">
      <alignment vertical="center" wrapText="1"/>
    </xf>
    <xf numFmtId="0" fontId="30" fillId="0" borderId="16" xfId="42" applyFont="1" applyBorder="1" applyAlignment="1">
      <alignment vertical="center" wrapText="1"/>
    </xf>
    <xf numFmtId="0" fontId="30" fillId="0" borderId="15" xfId="42" applyFont="1" applyBorder="1" applyAlignment="1">
      <alignment vertical="center" wrapText="1"/>
    </xf>
    <xf numFmtId="0" fontId="30" fillId="0" borderId="14" xfId="42" applyFont="1" applyBorder="1" applyAlignment="1">
      <alignment horizontal="left" vertical="center"/>
    </xf>
    <xf numFmtId="0" fontId="30" fillId="0" borderId="16" xfId="42" applyFont="1" applyBorder="1" applyAlignment="1">
      <alignment horizontal="left" vertical="center"/>
    </xf>
    <xf numFmtId="0" fontId="30" fillId="0" borderId="15" xfId="42" applyFont="1" applyBorder="1" applyAlignment="1">
      <alignment horizontal="left" vertical="center"/>
    </xf>
    <xf numFmtId="0" fontId="32" fillId="0" borderId="14" xfId="42" applyFont="1" applyBorder="1" applyAlignment="1">
      <alignment horizontal="left" vertical="center"/>
    </xf>
    <xf numFmtId="0" fontId="32" fillId="0" borderId="16" xfId="42" applyFont="1" applyBorder="1" applyAlignment="1">
      <alignment horizontal="left" vertical="center"/>
    </xf>
    <xf numFmtId="0" fontId="32" fillId="0" borderId="15" xfId="42" applyFont="1" applyBorder="1" applyAlignment="1">
      <alignment horizontal="left" vertical="center"/>
    </xf>
    <xf numFmtId="0" fontId="32" fillId="0" borderId="14" xfId="42" applyFont="1" applyBorder="1" applyAlignment="1">
      <alignment vertical="center"/>
    </xf>
    <xf numFmtId="0" fontId="32" fillId="0" borderId="16" xfId="42" applyFont="1" applyBorder="1" applyAlignment="1">
      <alignment vertical="center"/>
    </xf>
    <xf numFmtId="0" fontId="32" fillId="0" borderId="15" xfId="42" applyFont="1" applyBorder="1" applyAlignment="1">
      <alignment vertical="center"/>
    </xf>
    <xf numFmtId="0" fontId="32" fillId="0" borderId="14" xfId="42" applyFont="1" applyBorder="1" applyAlignment="1">
      <alignment horizontal="left" vertical="center" wrapText="1"/>
    </xf>
    <xf numFmtId="0" fontId="32" fillId="0" borderId="16" xfId="42" applyFont="1" applyBorder="1" applyAlignment="1">
      <alignment horizontal="left" vertical="center" wrapText="1"/>
    </xf>
    <xf numFmtId="0" fontId="32" fillId="0" borderId="15" xfId="42" applyFont="1" applyBorder="1" applyAlignment="1">
      <alignment horizontal="left" vertical="center" wrapText="1"/>
    </xf>
    <xf numFmtId="0" fontId="18" fillId="0" borderId="0" xfId="42" applyFont="1" applyAlignment="1">
      <alignment horizontal="left" vertical="top" wrapText="1"/>
    </xf>
    <xf numFmtId="0" fontId="18" fillId="0" borderId="11" xfId="42" applyFont="1" applyBorder="1" applyAlignment="1">
      <alignment horizontal="center" vertical="top" wrapText="1"/>
    </xf>
    <xf numFmtId="0" fontId="30" fillId="0" borderId="10" xfId="42" applyFont="1" applyBorder="1" applyAlignment="1">
      <alignment horizontal="left" vertical="center" wrapText="1"/>
    </xf>
    <xf numFmtId="0" fontId="27" fillId="0" borderId="10" xfId="42" applyBorder="1" applyAlignment="1">
      <alignment horizontal="center" vertical="center"/>
    </xf>
    <xf numFmtId="0" fontId="18" fillId="0" borderId="10" xfId="42" applyFont="1" applyBorder="1" applyAlignment="1">
      <alignment horizontal="left" vertical="center" wrapText="1"/>
    </xf>
    <xf numFmtId="14" fontId="29" fillId="0" borderId="10" xfId="43" applyNumberFormat="1" applyFont="1" applyBorder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29" fillId="0" borderId="11" xfId="43" applyFont="1" applyBorder="1" applyAlignment="1">
      <alignment horizontal="left" vertical="center" wrapText="1"/>
    </xf>
    <xf numFmtId="0" fontId="29" fillId="0" borderId="0" xfId="43" applyFont="1" applyAlignment="1">
      <alignment horizontal="left" vertical="center" wrapText="1"/>
    </xf>
    <xf numFmtId="0" fontId="29" fillId="0" borderId="0" xfId="43" applyFont="1" applyAlignment="1">
      <alignment horizontal="left" vertical="top" wrapText="1"/>
    </xf>
    <xf numFmtId="0" fontId="43" fillId="0" borderId="0" xfId="43" applyFont="1" applyAlignment="1">
      <alignment horizontal="center" vertical="center"/>
    </xf>
    <xf numFmtId="0" fontId="43" fillId="0" borderId="17" xfId="43" applyFont="1" applyBorder="1" applyAlignment="1">
      <alignment horizontal="center" vertical="center" wrapText="1"/>
    </xf>
    <xf numFmtId="0" fontId="43" fillId="0" borderId="19" xfId="43" applyFont="1" applyBorder="1" applyAlignment="1">
      <alignment horizontal="center" vertical="center" wrapText="1"/>
    </xf>
    <xf numFmtId="0" fontId="43" fillId="0" borderId="14" xfId="43" applyFont="1" applyBorder="1" applyAlignment="1">
      <alignment horizontal="center" vertical="center" wrapText="1"/>
    </xf>
    <xf numFmtId="0" fontId="43" fillId="0" borderId="16" xfId="43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</cellXfs>
  <cellStyles count="44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 xr:uid="{00000000-0005-0000-0000-00001A000000}"/>
    <cellStyle name="Įprastas 3" xfId="43" xr:uid="{00000000-0005-0000-0000-00001B000000}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showGridLines="0" topLeftCell="A14" zoomScaleNormal="100" zoomScaleSheetLayoutView="100" workbookViewId="0">
      <selection activeCell="G20" sqref="G20:H94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0" width="55.140625" style="1" customWidth="1"/>
    <col min="11" max="16384" width="9.140625" style="1"/>
  </cols>
  <sheetData>
    <row r="1" spans="1:8" ht="30" customHeight="1">
      <c r="B1" s="159" t="s">
        <v>0</v>
      </c>
      <c r="C1" s="159"/>
      <c r="D1" s="159"/>
      <c r="E1" s="159"/>
      <c r="F1" s="159"/>
      <c r="G1" s="159"/>
      <c r="H1" s="159"/>
    </row>
    <row r="2" spans="1:8">
      <c r="A2" s="4"/>
      <c r="F2" s="160" t="s">
        <v>1</v>
      </c>
      <c r="G2" s="160"/>
      <c r="H2" s="160"/>
    </row>
    <row r="3" spans="1:8">
      <c r="A3" s="4"/>
      <c r="F3" s="161" t="s">
        <v>2</v>
      </c>
      <c r="G3" s="161"/>
      <c r="H3" s="161"/>
    </row>
    <row r="4" spans="1:8">
      <c r="A4" s="4"/>
    </row>
    <row r="5" spans="1:8">
      <c r="A5" s="4"/>
      <c r="B5" s="152" t="s">
        <v>3</v>
      </c>
      <c r="C5" s="152"/>
      <c r="D5" s="152"/>
      <c r="E5" s="152"/>
      <c r="F5" s="152"/>
      <c r="G5" s="152"/>
      <c r="H5" s="152"/>
    </row>
    <row r="6" spans="1:8">
      <c r="A6" s="4"/>
      <c r="B6" s="152"/>
      <c r="C6" s="152"/>
      <c r="D6" s="152"/>
      <c r="E6" s="152"/>
      <c r="F6" s="152"/>
      <c r="G6" s="152"/>
      <c r="H6" s="152"/>
    </row>
    <row r="7" spans="1:8">
      <c r="A7" s="4"/>
      <c r="B7" s="149" t="s">
        <v>4</v>
      </c>
      <c r="C7" s="149"/>
      <c r="D7" s="149"/>
      <c r="E7" s="149"/>
      <c r="F7" s="149"/>
      <c r="G7" s="149"/>
      <c r="H7" s="149"/>
    </row>
    <row r="8" spans="1:8">
      <c r="A8" s="4"/>
      <c r="B8" s="143" t="s">
        <v>5</v>
      </c>
      <c r="C8" s="143"/>
      <c r="D8" s="143"/>
      <c r="E8" s="143"/>
      <c r="F8" s="143"/>
      <c r="G8" s="143"/>
      <c r="H8" s="143"/>
    </row>
    <row r="9" spans="1:8" ht="12.75" customHeight="1">
      <c r="A9" s="4"/>
      <c r="B9" s="149" t="s">
        <v>6</v>
      </c>
      <c r="C9" s="149"/>
      <c r="D9" s="149"/>
      <c r="E9" s="149"/>
      <c r="F9" s="149"/>
      <c r="G9" s="149"/>
      <c r="H9" s="149"/>
    </row>
    <row r="10" spans="1:8">
      <c r="A10" s="4"/>
      <c r="B10" s="136" t="s">
        <v>7</v>
      </c>
      <c r="C10" s="136"/>
      <c r="D10" s="136"/>
      <c r="E10" s="136"/>
      <c r="F10" s="136"/>
      <c r="G10" s="136"/>
      <c r="H10" s="136"/>
    </row>
    <row r="11" spans="1:8">
      <c r="A11" s="4"/>
      <c r="B11" s="150"/>
      <c r="C11" s="150"/>
      <c r="D11" s="150"/>
      <c r="E11" s="150"/>
      <c r="F11" s="150"/>
      <c r="G11" s="150"/>
      <c r="H11" s="150"/>
    </row>
    <row r="12" spans="1:8">
      <c r="A12" s="4"/>
      <c r="B12" s="151"/>
      <c r="C12" s="151"/>
      <c r="D12" s="151"/>
      <c r="E12" s="151"/>
      <c r="F12" s="151"/>
    </row>
    <row r="13" spans="1:8">
      <c r="A13" s="4"/>
      <c r="B13" s="152" t="s">
        <v>8</v>
      </c>
      <c r="C13" s="152"/>
      <c r="D13" s="152"/>
      <c r="E13" s="152"/>
      <c r="F13" s="152"/>
      <c r="G13" s="152"/>
      <c r="H13" s="152"/>
    </row>
    <row r="14" spans="1:8">
      <c r="A14" s="4"/>
      <c r="B14" s="152" t="s">
        <v>9</v>
      </c>
      <c r="C14" s="152"/>
      <c r="D14" s="152"/>
      <c r="E14" s="152"/>
      <c r="F14" s="152"/>
      <c r="G14" s="152"/>
      <c r="H14" s="152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53" t="s">
        <v>10</v>
      </c>
      <c r="C16" s="153"/>
      <c r="D16" s="153"/>
      <c r="E16" s="153"/>
      <c r="F16" s="153"/>
      <c r="G16" s="153"/>
      <c r="H16" s="153"/>
    </row>
    <row r="17" spans="1:10">
      <c r="A17" s="4"/>
      <c r="B17" s="154" t="s">
        <v>11</v>
      </c>
      <c r="C17" s="154"/>
      <c r="D17" s="154"/>
      <c r="E17" s="154"/>
      <c r="F17" s="154"/>
      <c r="G17" s="154"/>
      <c r="H17" s="154"/>
    </row>
    <row r="18" spans="1:10" ht="12.75" customHeight="1">
      <c r="A18" s="4"/>
      <c r="B18" s="5"/>
      <c r="C18" s="8"/>
      <c r="D18" s="8"/>
      <c r="E18" s="155" t="s">
        <v>263</v>
      </c>
      <c r="F18" s="155"/>
      <c r="G18" s="155"/>
      <c r="H18" s="155"/>
    </row>
    <row r="19" spans="1:10" ht="67.5" customHeight="1">
      <c r="A19" s="4"/>
      <c r="B19" s="9" t="s">
        <v>12</v>
      </c>
      <c r="C19" s="156" t="s">
        <v>13</v>
      </c>
      <c r="D19" s="157"/>
      <c r="E19" s="158"/>
      <c r="F19" s="11" t="s">
        <v>14</v>
      </c>
      <c r="G19" s="10" t="s">
        <v>15</v>
      </c>
      <c r="H19" s="10" t="s">
        <v>16</v>
      </c>
      <c r="J19" s="2"/>
    </row>
    <row r="20" spans="1:10" s="2" customFormat="1" ht="12.75" customHeight="1">
      <c r="A20" s="4"/>
      <c r="B20" s="10" t="s">
        <v>17</v>
      </c>
      <c r="C20" s="12" t="s">
        <v>18</v>
      </c>
      <c r="D20" s="13"/>
      <c r="E20" s="14"/>
      <c r="F20" s="15" t="s">
        <v>268</v>
      </c>
      <c r="G20" s="128">
        <f>SUM(G21,G27,G37,G38,G39)</f>
        <v>783510.05</v>
      </c>
      <c r="H20" s="128">
        <f>SUM(H21,H27,H37,H38,H39)</f>
        <v>783261.8</v>
      </c>
    </row>
    <row r="21" spans="1:10" s="2" customFormat="1" ht="12.75" customHeight="1">
      <c r="A21" s="4"/>
      <c r="B21" s="16" t="s">
        <v>19</v>
      </c>
      <c r="C21" s="17" t="s">
        <v>20</v>
      </c>
      <c r="D21" s="18"/>
      <c r="E21" s="19"/>
      <c r="F21" s="15"/>
      <c r="G21" s="129">
        <f>SUM(G22:G26)</f>
        <v>0</v>
      </c>
      <c r="H21" s="129">
        <f>SUM(H22:H26)</f>
        <v>0</v>
      </c>
    </row>
    <row r="22" spans="1:10" s="2" customFormat="1" ht="12.75" customHeight="1">
      <c r="A22" s="4"/>
      <c r="B22" s="15" t="s">
        <v>21</v>
      </c>
      <c r="C22" s="20"/>
      <c r="D22" s="21" t="s">
        <v>22</v>
      </c>
      <c r="E22" s="22"/>
      <c r="F22" s="23"/>
      <c r="G22" s="129" t="s">
        <v>23</v>
      </c>
      <c r="H22" s="129" t="s">
        <v>23</v>
      </c>
    </row>
    <row r="23" spans="1:10" s="2" customFormat="1" ht="12.75" customHeight="1">
      <c r="A23" s="4"/>
      <c r="B23" s="15" t="s">
        <v>24</v>
      </c>
      <c r="C23" s="20"/>
      <c r="D23" s="21" t="s">
        <v>25</v>
      </c>
      <c r="E23" s="24"/>
      <c r="F23" s="25"/>
      <c r="G23" s="129">
        <v>0</v>
      </c>
      <c r="H23" s="129">
        <v>0</v>
      </c>
    </row>
    <row r="24" spans="1:10" s="2" customFormat="1" ht="12.75" customHeight="1">
      <c r="A24" s="4"/>
      <c r="B24" s="15" t="s">
        <v>26</v>
      </c>
      <c r="C24" s="20"/>
      <c r="D24" s="21" t="s">
        <v>27</v>
      </c>
      <c r="E24" s="24"/>
      <c r="F24" s="25"/>
      <c r="G24" s="129" t="s">
        <v>23</v>
      </c>
      <c r="H24" s="129" t="s">
        <v>23</v>
      </c>
    </row>
    <row r="25" spans="1:10" s="2" customFormat="1" ht="12.75" customHeight="1">
      <c r="A25" s="4"/>
      <c r="B25" s="15" t="s">
        <v>28</v>
      </c>
      <c r="C25" s="20"/>
      <c r="D25" s="21" t="s">
        <v>29</v>
      </c>
      <c r="E25" s="24"/>
      <c r="F25" s="16"/>
      <c r="G25" s="129" t="s">
        <v>23</v>
      </c>
      <c r="H25" s="129" t="s">
        <v>23</v>
      </c>
    </row>
    <row r="26" spans="1:10" s="2" customFormat="1" ht="12.75" customHeight="1">
      <c r="A26" s="4"/>
      <c r="B26" s="26" t="s">
        <v>30</v>
      </c>
      <c r="C26" s="20"/>
      <c r="D26" s="27" t="s">
        <v>31</v>
      </c>
      <c r="E26" s="22"/>
      <c r="F26" s="16"/>
      <c r="G26" s="129" t="s">
        <v>23</v>
      </c>
      <c r="H26" s="129" t="s">
        <v>23</v>
      </c>
    </row>
    <row r="27" spans="1:10" s="2" customFormat="1" ht="12.75" customHeight="1">
      <c r="A27" s="4"/>
      <c r="B27" s="28" t="s">
        <v>32</v>
      </c>
      <c r="C27" s="29" t="s">
        <v>33</v>
      </c>
      <c r="D27" s="30"/>
      <c r="E27" s="31"/>
      <c r="F27" s="16"/>
      <c r="G27" s="129">
        <f>SUM(G28:G36)</f>
        <v>783510.05</v>
      </c>
      <c r="H27" s="129">
        <f>SUM(H28:H36)</f>
        <v>783261.8</v>
      </c>
    </row>
    <row r="28" spans="1:10" s="2" customFormat="1" ht="12.75" customHeight="1">
      <c r="A28" s="4"/>
      <c r="B28" s="15" t="s">
        <v>34</v>
      </c>
      <c r="C28" s="20"/>
      <c r="D28" s="21" t="s">
        <v>35</v>
      </c>
      <c r="E28" s="24"/>
      <c r="F28" s="25"/>
      <c r="G28" s="129">
        <v>0</v>
      </c>
      <c r="H28" s="129">
        <v>0</v>
      </c>
    </row>
    <row r="29" spans="1:10" s="2" customFormat="1" ht="12.75" customHeight="1">
      <c r="A29" s="4"/>
      <c r="B29" s="15" t="s">
        <v>36</v>
      </c>
      <c r="C29" s="20"/>
      <c r="D29" s="21" t="s">
        <v>37</v>
      </c>
      <c r="E29" s="24"/>
      <c r="F29" s="25"/>
      <c r="G29" s="129">
        <v>40462.93</v>
      </c>
      <c r="H29" s="129">
        <v>40712.35</v>
      </c>
    </row>
    <row r="30" spans="1:10" s="2" customFormat="1" ht="12.75" customHeight="1">
      <c r="A30" s="4"/>
      <c r="B30" s="15" t="s">
        <v>38</v>
      </c>
      <c r="C30" s="20"/>
      <c r="D30" s="21" t="s">
        <v>39</v>
      </c>
      <c r="E30" s="24"/>
      <c r="F30" s="25"/>
      <c r="G30" s="129">
        <v>0</v>
      </c>
      <c r="H30" s="129">
        <v>0</v>
      </c>
    </row>
    <row r="31" spans="1:10" s="2" customFormat="1" ht="12.75" customHeight="1">
      <c r="A31" s="4"/>
      <c r="B31" s="15" t="s">
        <v>40</v>
      </c>
      <c r="C31" s="20"/>
      <c r="D31" s="21" t="s">
        <v>41</v>
      </c>
      <c r="E31" s="24"/>
      <c r="F31" s="25"/>
      <c r="G31" s="129">
        <v>11535.49</v>
      </c>
      <c r="H31" s="129">
        <v>11600.89</v>
      </c>
    </row>
    <row r="32" spans="1:10" s="2" customFormat="1" ht="12.75" customHeight="1">
      <c r="A32" s="4"/>
      <c r="B32" s="15" t="s">
        <v>42</v>
      </c>
      <c r="C32" s="20"/>
      <c r="D32" s="21" t="s">
        <v>43</v>
      </c>
      <c r="E32" s="24"/>
      <c r="F32" s="25"/>
      <c r="G32" s="129">
        <v>9262.19</v>
      </c>
      <c r="H32" s="129">
        <v>8354.19</v>
      </c>
    </row>
    <row r="33" spans="1:10" s="2" customFormat="1" ht="12.75" customHeight="1">
      <c r="A33" s="4"/>
      <c r="B33" s="15" t="s">
        <v>44</v>
      </c>
      <c r="C33" s="20"/>
      <c r="D33" s="21" t="s">
        <v>45</v>
      </c>
      <c r="E33" s="24"/>
      <c r="F33" s="25"/>
      <c r="G33" s="129" t="s">
        <v>23</v>
      </c>
      <c r="H33" s="129" t="s">
        <v>23</v>
      </c>
    </row>
    <row r="34" spans="1:10" s="2" customFormat="1" ht="12.75" customHeight="1">
      <c r="A34" s="4"/>
      <c r="B34" s="15" t="s">
        <v>46</v>
      </c>
      <c r="C34" s="20"/>
      <c r="D34" s="21" t="s">
        <v>47</v>
      </c>
      <c r="E34" s="24"/>
      <c r="F34" s="25"/>
      <c r="G34" s="129">
        <v>3149.44</v>
      </c>
      <c r="H34" s="129">
        <v>3494.37</v>
      </c>
    </row>
    <row r="35" spans="1:10" s="2" customFormat="1" ht="12.75" customHeight="1">
      <c r="A35" s="4"/>
      <c r="B35" s="15" t="s">
        <v>48</v>
      </c>
      <c r="C35" s="32"/>
      <c r="D35" s="33" t="s">
        <v>49</v>
      </c>
      <c r="E35" s="34"/>
      <c r="F35" s="25"/>
      <c r="G35" s="129">
        <v>719100</v>
      </c>
      <c r="H35" s="129">
        <v>719100</v>
      </c>
    </row>
    <row r="36" spans="1:10" s="2" customFormat="1" ht="12.75" customHeight="1">
      <c r="A36" s="4"/>
      <c r="B36" s="15" t="s">
        <v>50</v>
      </c>
      <c r="C36" s="20"/>
      <c r="D36" s="21" t="s">
        <v>51</v>
      </c>
      <c r="E36" s="24"/>
      <c r="F36" s="16"/>
      <c r="G36" s="129">
        <v>0</v>
      </c>
      <c r="H36" s="129">
        <v>0</v>
      </c>
    </row>
    <row r="37" spans="1:10" s="2" customFormat="1" ht="12.75" customHeight="1">
      <c r="A37" s="4"/>
      <c r="B37" s="16" t="s">
        <v>52</v>
      </c>
      <c r="C37" s="35" t="s">
        <v>53</v>
      </c>
      <c r="D37" s="35"/>
      <c r="E37" s="36"/>
      <c r="F37" s="16"/>
      <c r="G37" s="129" t="s">
        <v>23</v>
      </c>
      <c r="H37" s="129" t="s">
        <v>23</v>
      </c>
    </row>
    <row r="38" spans="1:10" s="2" customFormat="1" ht="12.75" customHeight="1">
      <c r="A38" s="4"/>
      <c r="B38" s="16" t="s">
        <v>54</v>
      </c>
      <c r="C38" s="35" t="s">
        <v>55</v>
      </c>
      <c r="D38" s="35"/>
      <c r="E38" s="36"/>
      <c r="F38" s="25"/>
      <c r="G38" s="129" t="s">
        <v>23</v>
      </c>
      <c r="H38" s="129" t="s">
        <v>23</v>
      </c>
    </row>
    <row r="39" spans="1:10" s="2" customFormat="1" ht="12.75" customHeight="1">
      <c r="A39" s="4"/>
      <c r="B39" s="16" t="s">
        <v>56</v>
      </c>
      <c r="C39" s="35" t="s">
        <v>57</v>
      </c>
      <c r="D39" s="20"/>
      <c r="E39" s="37"/>
      <c r="F39" s="25"/>
      <c r="G39" s="129" t="s">
        <v>23</v>
      </c>
      <c r="H39" s="129" t="s">
        <v>23</v>
      </c>
    </row>
    <row r="40" spans="1:10" s="2" customFormat="1" ht="12.75" customHeight="1">
      <c r="A40" s="4"/>
      <c r="B40" s="10" t="s">
        <v>58</v>
      </c>
      <c r="C40" s="12" t="s">
        <v>59</v>
      </c>
      <c r="D40" s="13"/>
      <c r="E40" s="14"/>
      <c r="F40" s="25"/>
      <c r="G40" s="129" t="s">
        <v>23</v>
      </c>
      <c r="H40" s="129" t="s">
        <v>23</v>
      </c>
    </row>
    <row r="41" spans="1:10" s="2" customFormat="1" ht="12.75" customHeight="1">
      <c r="A41" s="4"/>
      <c r="B41" s="9" t="s">
        <v>60</v>
      </c>
      <c r="C41" s="38" t="s">
        <v>61</v>
      </c>
      <c r="D41" s="39"/>
      <c r="E41" s="40"/>
      <c r="F41" s="16"/>
      <c r="G41" s="128">
        <f>SUM(G42,G48,G49,G56,G57)</f>
        <v>90994.200000000012</v>
      </c>
      <c r="H41" s="128">
        <f>SUM(H42,H48,H49,H56,H57)</f>
        <v>57384.27</v>
      </c>
    </row>
    <row r="42" spans="1:10" s="2" customFormat="1" ht="12.75" customHeight="1">
      <c r="A42" s="4"/>
      <c r="B42" s="41" t="s">
        <v>19</v>
      </c>
      <c r="C42" s="42" t="s">
        <v>62</v>
      </c>
      <c r="D42" s="43"/>
      <c r="E42" s="44"/>
      <c r="F42" s="16" t="s">
        <v>269</v>
      </c>
      <c r="G42" s="129">
        <f>SUM(G43:G47)</f>
        <v>200</v>
      </c>
      <c r="H42" s="129">
        <f>SUM(H43:H47)</f>
        <v>0</v>
      </c>
    </row>
    <row r="43" spans="1:10" s="2" customFormat="1" ht="12.75" customHeight="1">
      <c r="A43" s="4"/>
      <c r="B43" s="45" t="s">
        <v>21</v>
      </c>
      <c r="C43" s="32"/>
      <c r="D43" s="33" t="s">
        <v>63</v>
      </c>
      <c r="E43" s="34"/>
      <c r="F43" s="25"/>
      <c r="G43" s="129" t="s">
        <v>23</v>
      </c>
      <c r="H43" s="129" t="s">
        <v>23</v>
      </c>
    </row>
    <row r="44" spans="1:10" s="2" customFormat="1" ht="12.75" customHeight="1">
      <c r="A44" s="4"/>
      <c r="B44" s="45" t="s">
        <v>24</v>
      </c>
      <c r="C44" s="32"/>
      <c r="D44" s="33" t="s">
        <v>64</v>
      </c>
      <c r="E44" s="34"/>
      <c r="F44" s="25"/>
      <c r="G44" s="129">
        <v>200</v>
      </c>
      <c r="H44" s="129">
        <v>0</v>
      </c>
      <c r="J44" s="1"/>
    </row>
    <row r="45" spans="1:10" s="2" customFormat="1">
      <c r="A45" s="4"/>
      <c r="B45" s="45" t="s">
        <v>26</v>
      </c>
      <c r="C45" s="32"/>
      <c r="D45" s="33" t="s">
        <v>65</v>
      </c>
      <c r="E45" s="34"/>
      <c r="F45" s="25"/>
      <c r="G45" s="129" t="s">
        <v>23</v>
      </c>
      <c r="H45" s="129" t="s">
        <v>23</v>
      </c>
      <c r="J45" s="1"/>
    </row>
    <row r="46" spans="1:10" s="2" customFormat="1">
      <c r="A46" s="4"/>
      <c r="B46" s="45" t="s">
        <v>28</v>
      </c>
      <c r="C46" s="32"/>
      <c r="D46" s="33" t="s">
        <v>66</v>
      </c>
      <c r="E46" s="34"/>
      <c r="F46" s="25"/>
      <c r="G46" s="129" t="s">
        <v>23</v>
      </c>
      <c r="H46" s="129" t="s">
        <v>23</v>
      </c>
      <c r="J46" s="1"/>
    </row>
    <row r="47" spans="1:10" s="2" customFormat="1" ht="12.75" customHeight="1">
      <c r="A47" s="4"/>
      <c r="B47" s="45" t="s">
        <v>30</v>
      </c>
      <c r="C47" s="39"/>
      <c r="D47" s="138" t="s">
        <v>67</v>
      </c>
      <c r="E47" s="139"/>
      <c r="F47" s="25"/>
      <c r="G47" s="129" t="s">
        <v>23</v>
      </c>
      <c r="H47" s="129" t="s">
        <v>23</v>
      </c>
      <c r="J47" s="1"/>
    </row>
    <row r="48" spans="1:10" s="2" customFormat="1" ht="12.75" customHeight="1">
      <c r="A48" s="4"/>
      <c r="B48" s="41" t="s">
        <v>32</v>
      </c>
      <c r="C48" s="47" t="s">
        <v>68</v>
      </c>
      <c r="D48" s="48"/>
      <c r="E48" s="49"/>
      <c r="F48" s="16"/>
      <c r="G48" s="129">
        <v>0</v>
      </c>
      <c r="H48" s="129">
        <v>242.89</v>
      </c>
      <c r="J48" s="1"/>
    </row>
    <row r="49" spans="1:10" s="2" customFormat="1" ht="12.75" customHeight="1">
      <c r="A49" s="4"/>
      <c r="B49" s="41" t="s">
        <v>52</v>
      </c>
      <c r="C49" s="42" t="s">
        <v>69</v>
      </c>
      <c r="D49" s="43"/>
      <c r="E49" s="44"/>
      <c r="F49" s="16" t="s">
        <v>270</v>
      </c>
      <c r="G49" s="129">
        <f>SUM(G50:G55)</f>
        <v>87725.35</v>
      </c>
      <c r="H49" s="129">
        <f>SUM(H50:H55)</f>
        <v>53471.99</v>
      </c>
      <c r="J49" s="1"/>
    </row>
    <row r="50" spans="1:10" s="2" customFormat="1" ht="12.75" customHeight="1">
      <c r="A50" s="4"/>
      <c r="B50" s="45" t="s">
        <v>70</v>
      </c>
      <c r="C50" s="43"/>
      <c r="D50" s="50" t="s">
        <v>71</v>
      </c>
      <c r="E50" s="51"/>
      <c r="F50" s="16"/>
      <c r="G50" s="129" t="s">
        <v>23</v>
      </c>
      <c r="H50" s="129" t="s">
        <v>23</v>
      </c>
      <c r="J50" s="1"/>
    </row>
    <row r="51" spans="1:10" s="2" customFormat="1" ht="12.75" customHeight="1">
      <c r="A51" s="4"/>
      <c r="B51" s="52" t="s">
        <v>72</v>
      </c>
      <c r="C51" s="32"/>
      <c r="D51" s="33" t="s">
        <v>73</v>
      </c>
      <c r="E51" s="53"/>
      <c r="F51" s="54"/>
      <c r="G51" s="129" t="s">
        <v>23</v>
      </c>
      <c r="H51" s="129" t="s">
        <v>23</v>
      </c>
      <c r="J51" s="1"/>
    </row>
    <row r="52" spans="1:10" s="2" customFormat="1" ht="12.75" customHeight="1">
      <c r="A52" s="4"/>
      <c r="B52" s="45" t="s">
        <v>74</v>
      </c>
      <c r="C52" s="32"/>
      <c r="D52" s="33" t="s">
        <v>75</v>
      </c>
      <c r="E52" s="34"/>
      <c r="F52" s="16"/>
      <c r="G52" s="129">
        <v>0</v>
      </c>
      <c r="H52" s="129">
        <v>0</v>
      </c>
      <c r="J52" s="1"/>
    </row>
    <row r="53" spans="1:10" s="2" customFormat="1" ht="12.75" customHeight="1">
      <c r="A53" s="4"/>
      <c r="B53" s="45" t="s">
        <v>76</v>
      </c>
      <c r="C53" s="32"/>
      <c r="D53" s="138" t="s">
        <v>77</v>
      </c>
      <c r="E53" s="139"/>
      <c r="F53" s="16"/>
      <c r="G53" s="129">
        <v>2920.86</v>
      </c>
      <c r="H53" s="129">
        <v>2480.86</v>
      </c>
      <c r="J53" s="127"/>
    </row>
    <row r="54" spans="1:10" s="2" customFormat="1" ht="12.75" customHeight="1">
      <c r="A54" s="4"/>
      <c r="B54" s="45" t="s">
        <v>78</v>
      </c>
      <c r="C54" s="32"/>
      <c r="D54" s="33" t="s">
        <v>79</v>
      </c>
      <c r="E54" s="34"/>
      <c r="F54" s="16"/>
      <c r="G54" s="129">
        <v>84804.49</v>
      </c>
      <c r="H54" s="129">
        <v>50991.13</v>
      </c>
      <c r="J54" s="1"/>
    </row>
    <row r="55" spans="1:10" s="2" customFormat="1" ht="12.75" customHeight="1">
      <c r="A55" s="4"/>
      <c r="B55" s="45" t="s">
        <v>80</v>
      </c>
      <c r="C55" s="32"/>
      <c r="D55" s="33" t="s">
        <v>81</v>
      </c>
      <c r="E55" s="34"/>
      <c r="F55" s="16"/>
      <c r="G55" s="129">
        <v>0</v>
      </c>
      <c r="H55" s="129">
        <v>0</v>
      </c>
      <c r="J55" s="1"/>
    </row>
    <row r="56" spans="1:10" s="2" customFormat="1" ht="12.75" customHeight="1">
      <c r="A56" s="4"/>
      <c r="B56" s="41" t="s">
        <v>54</v>
      </c>
      <c r="C56" s="55" t="s">
        <v>82</v>
      </c>
      <c r="D56" s="55"/>
      <c r="E56" s="56"/>
      <c r="F56" s="16"/>
      <c r="G56" s="129" t="s">
        <v>23</v>
      </c>
      <c r="H56" s="129" t="s">
        <v>23</v>
      </c>
      <c r="J56" s="1"/>
    </row>
    <row r="57" spans="1:10" s="2" customFormat="1" ht="12.75" customHeight="1">
      <c r="A57" s="4"/>
      <c r="B57" s="41" t="s">
        <v>56</v>
      </c>
      <c r="C57" s="55" t="s">
        <v>83</v>
      </c>
      <c r="D57" s="55"/>
      <c r="E57" s="56"/>
      <c r="F57" s="16" t="s">
        <v>271</v>
      </c>
      <c r="G57" s="129">
        <v>3068.85</v>
      </c>
      <c r="H57" s="129">
        <v>3669.39</v>
      </c>
      <c r="J57" s="1"/>
    </row>
    <row r="58" spans="1:10" s="2" customFormat="1" ht="12.75" customHeight="1">
      <c r="A58" s="4"/>
      <c r="B58" s="16"/>
      <c r="C58" s="29" t="s">
        <v>84</v>
      </c>
      <c r="D58" s="30"/>
      <c r="E58" s="31"/>
      <c r="F58" s="16"/>
      <c r="G58" s="129">
        <f>SUM(G20,G40,G41)</f>
        <v>874504.25</v>
      </c>
      <c r="H58" s="129">
        <f>SUM(H20,H40,H41)</f>
        <v>840646.07000000007</v>
      </c>
      <c r="J58" s="1"/>
    </row>
    <row r="59" spans="1:10" s="2" customFormat="1" ht="12.75" customHeight="1">
      <c r="A59" s="4"/>
      <c r="B59" s="10" t="s">
        <v>85</v>
      </c>
      <c r="C59" s="12" t="s">
        <v>86</v>
      </c>
      <c r="D59" s="12"/>
      <c r="E59" s="57"/>
      <c r="F59" s="16" t="s">
        <v>272</v>
      </c>
      <c r="G59" s="128">
        <f>SUM(G60:G63)</f>
        <v>92716.060000000012</v>
      </c>
      <c r="H59" s="128">
        <f>SUM(H60:H63)</f>
        <v>94707.560000000012</v>
      </c>
      <c r="J59" s="1"/>
    </row>
    <row r="60" spans="1:10" s="2" customFormat="1" ht="12.75" customHeight="1">
      <c r="A60" s="4"/>
      <c r="B60" s="16" t="s">
        <v>19</v>
      </c>
      <c r="C60" s="35" t="s">
        <v>87</v>
      </c>
      <c r="D60" s="35"/>
      <c r="E60" s="36"/>
      <c r="F60" s="16"/>
      <c r="G60" s="129">
        <v>0</v>
      </c>
      <c r="H60" s="129">
        <v>0</v>
      </c>
      <c r="J60" s="1"/>
    </row>
    <row r="61" spans="1:10" s="2" customFormat="1" ht="12.75" customHeight="1">
      <c r="A61" s="4"/>
      <c r="B61" s="28" t="s">
        <v>32</v>
      </c>
      <c r="C61" s="29" t="s">
        <v>88</v>
      </c>
      <c r="D61" s="30"/>
      <c r="E61" s="31"/>
      <c r="F61" s="28"/>
      <c r="G61" s="129">
        <v>89737.21</v>
      </c>
      <c r="H61" s="129">
        <v>91130.85</v>
      </c>
      <c r="J61" s="1"/>
    </row>
    <row r="62" spans="1:10" s="2" customFormat="1" ht="12.75" customHeight="1">
      <c r="A62" s="4"/>
      <c r="B62" s="16" t="s">
        <v>52</v>
      </c>
      <c r="C62" s="146" t="s">
        <v>89</v>
      </c>
      <c r="D62" s="147"/>
      <c r="E62" s="148"/>
      <c r="F62" s="16"/>
      <c r="G62" s="129">
        <v>0</v>
      </c>
      <c r="H62" s="129">
        <v>0</v>
      </c>
      <c r="J62" s="1"/>
    </row>
    <row r="63" spans="1:10" s="2" customFormat="1" ht="12.75" customHeight="1">
      <c r="A63" s="4"/>
      <c r="B63" s="16" t="s">
        <v>90</v>
      </c>
      <c r="C63" s="35" t="s">
        <v>91</v>
      </c>
      <c r="D63" s="20"/>
      <c r="E63" s="37"/>
      <c r="F63" s="16"/>
      <c r="G63" s="129">
        <v>2978.85</v>
      </c>
      <c r="H63" s="129">
        <v>3576.71</v>
      </c>
      <c r="J63" s="1"/>
    </row>
    <row r="64" spans="1:10" s="2" customFormat="1" ht="12.75" customHeight="1">
      <c r="A64" s="4"/>
      <c r="B64" s="10" t="s">
        <v>92</v>
      </c>
      <c r="C64" s="12" t="s">
        <v>93</v>
      </c>
      <c r="D64" s="13"/>
      <c r="E64" s="14"/>
      <c r="F64" s="16"/>
      <c r="G64" s="128">
        <f>SUM(G65,G69)</f>
        <v>82538.960000000006</v>
      </c>
      <c r="H64" s="128">
        <f>SUM(H65,H69)</f>
        <v>51018.81</v>
      </c>
      <c r="J64" s="1"/>
    </row>
    <row r="65" spans="1:10" s="2" customFormat="1" ht="12.75" customHeight="1">
      <c r="A65" s="4"/>
      <c r="B65" s="16" t="s">
        <v>19</v>
      </c>
      <c r="C65" s="17" t="s">
        <v>94</v>
      </c>
      <c r="D65" s="58"/>
      <c r="E65" s="59"/>
      <c r="F65" s="16"/>
      <c r="G65" s="129">
        <f>SUM(G66:G68)</f>
        <v>1065.67</v>
      </c>
      <c r="H65" s="129">
        <f>SUM(H66:H68)</f>
        <v>1065.67</v>
      </c>
      <c r="J65" s="1"/>
    </row>
    <row r="66" spans="1:10" s="2" customFormat="1">
      <c r="A66" s="4"/>
      <c r="B66" s="15" t="s">
        <v>21</v>
      </c>
      <c r="C66" s="60"/>
      <c r="D66" s="21" t="s">
        <v>95</v>
      </c>
      <c r="E66" s="61"/>
      <c r="F66" s="16"/>
      <c r="G66" s="129" t="s">
        <v>23</v>
      </c>
      <c r="H66" s="129" t="s">
        <v>23</v>
      </c>
      <c r="J66" s="1"/>
    </row>
    <row r="67" spans="1:10" s="2" customFormat="1" ht="12.75" customHeight="1">
      <c r="A67" s="4"/>
      <c r="B67" s="15" t="s">
        <v>24</v>
      </c>
      <c r="C67" s="20"/>
      <c r="D67" s="21" t="s">
        <v>96</v>
      </c>
      <c r="E67" s="24"/>
      <c r="F67" s="16"/>
      <c r="G67" s="129">
        <v>1065.67</v>
      </c>
      <c r="H67" s="129">
        <v>1065.67</v>
      </c>
      <c r="J67" s="1"/>
    </row>
    <row r="68" spans="1:10" s="2" customFormat="1" ht="12.75" customHeight="1">
      <c r="A68" s="4"/>
      <c r="B68" s="15" t="s">
        <v>97</v>
      </c>
      <c r="C68" s="20"/>
      <c r="D68" s="21" t="s">
        <v>98</v>
      </c>
      <c r="E68" s="24"/>
      <c r="F68" s="25"/>
      <c r="G68" s="129" t="s">
        <v>23</v>
      </c>
      <c r="H68" s="129" t="s">
        <v>23</v>
      </c>
      <c r="J68" s="1"/>
    </row>
    <row r="69" spans="1:10" s="62" customFormat="1" ht="12.75" customHeight="1">
      <c r="A69" s="4"/>
      <c r="B69" s="41" t="s">
        <v>32</v>
      </c>
      <c r="C69" s="63" t="s">
        <v>99</v>
      </c>
      <c r="D69" s="64"/>
      <c r="E69" s="65"/>
      <c r="F69" s="41" t="s">
        <v>273</v>
      </c>
      <c r="G69" s="129">
        <f>SUM(G70:G75,G78:G83)</f>
        <v>81473.290000000008</v>
      </c>
      <c r="H69" s="129">
        <f>SUM(H70:H75,H78:H83)</f>
        <v>49953.14</v>
      </c>
      <c r="J69" s="1"/>
    </row>
    <row r="70" spans="1:10" s="2" customFormat="1" ht="12.75" customHeight="1">
      <c r="A70" s="4"/>
      <c r="B70" s="15" t="s">
        <v>34</v>
      </c>
      <c r="C70" s="20"/>
      <c r="D70" s="21" t="s">
        <v>100</v>
      </c>
      <c r="E70" s="22"/>
      <c r="F70" s="16"/>
      <c r="G70" s="129" t="s">
        <v>23</v>
      </c>
      <c r="H70" s="129" t="s">
        <v>23</v>
      </c>
      <c r="J70" s="1"/>
    </row>
    <row r="71" spans="1:10" s="2" customFormat="1" ht="12.75" customHeight="1">
      <c r="A71" s="4"/>
      <c r="B71" s="15" t="s">
        <v>36</v>
      </c>
      <c r="C71" s="60"/>
      <c r="D71" s="21" t="s">
        <v>101</v>
      </c>
      <c r="E71" s="61"/>
      <c r="F71" s="16"/>
      <c r="G71" s="129" t="s">
        <v>23</v>
      </c>
      <c r="H71" s="129" t="s">
        <v>23</v>
      </c>
      <c r="J71" s="1"/>
    </row>
    <row r="72" spans="1:10" s="2" customFormat="1">
      <c r="A72" s="4"/>
      <c r="B72" s="15" t="s">
        <v>38</v>
      </c>
      <c r="C72" s="60"/>
      <c r="D72" s="21" t="s">
        <v>102</v>
      </c>
      <c r="E72" s="61"/>
      <c r="F72" s="16"/>
      <c r="G72" s="129" t="s">
        <v>23</v>
      </c>
      <c r="H72" s="129" t="s">
        <v>23</v>
      </c>
      <c r="J72" s="1"/>
    </row>
    <row r="73" spans="1:10" s="2" customFormat="1">
      <c r="A73" s="4"/>
      <c r="B73" s="66" t="s">
        <v>40</v>
      </c>
      <c r="C73" s="43"/>
      <c r="D73" s="67" t="s">
        <v>103</v>
      </c>
      <c r="E73" s="51"/>
      <c r="F73" s="16"/>
      <c r="G73" s="129" t="s">
        <v>23</v>
      </c>
      <c r="H73" s="129" t="s">
        <v>23</v>
      </c>
      <c r="J73" s="1"/>
    </row>
    <row r="74" spans="1:10" s="2" customFormat="1">
      <c r="A74" s="4"/>
      <c r="B74" s="16" t="s">
        <v>42</v>
      </c>
      <c r="C74" s="27"/>
      <c r="D74" s="27" t="s">
        <v>104</v>
      </c>
      <c r="E74" s="22"/>
      <c r="F74" s="68"/>
      <c r="G74" s="129" t="s">
        <v>23</v>
      </c>
      <c r="H74" s="129" t="s">
        <v>23</v>
      </c>
      <c r="J74" s="1"/>
    </row>
    <row r="75" spans="1:10" s="2" customFormat="1" ht="12.75" customHeight="1">
      <c r="A75" s="4"/>
      <c r="B75" s="69" t="s">
        <v>44</v>
      </c>
      <c r="C75" s="64"/>
      <c r="D75" s="70" t="s">
        <v>105</v>
      </c>
      <c r="E75" s="71"/>
      <c r="F75" s="16"/>
      <c r="G75" s="129">
        <f>SUM(G76,G77)</f>
        <v>0</v>
      </c>
      <c r="H75" s="129">
        <f>SUM(H76,H77)</f>
        <v>0</v>
      </c>
      <c r="J75" s="1"/>
    </row>
    <row r="76" spans="1:10" s="2" customFormat="1" ht="12.75" customHeight="1">
      <c r="A76" s="4"/>
      <c r="B76" s="45" t="s">
        <v>106</v>
      </c>
      <c r="C76" s="32"/>
      <c r="D76" s="53"/>
      <c r="E76" s="34" t="s">
        <v>107</v>
      </c>
      <c r="F76" s="16"/>
      <c r="G76" s="129" t="s">
        <v>23</v>
      </c>
      <c r="H76" s="129" t="s">
        <v>23</v>
      </c>
      <c r="J76" s="1"/>
    </row>
    <row r="77" spans="1:10" s="2" customFormat="1" ht="12.75" customHeight="1">
      <c r="A77" s="4"/>
      <c r="B77" s="45" t="s">
        <v>108</v>
      </c>
      <c r="C77" s="32"/>
      <c r="D77" s="53"/>
      <c r="E77" s="34" t="s">
        <v>109</v>
      </c>
      <c r="F77" s="25"/>
      <c r="G77" s="129" t="s">
        <v>23</v>
      </c>
      <c r="H77" s="129" t="s">
        <v>23</v>
      </c>
      <c r="J77" s="1"/>
    </row>
    <row r="78" spans="1:10" s="2" customFormat="1" ht="12.75" customHeight="1">
      <c r="A78" s="4"/>
      <c r="B78" s="45" t="s">
        <v>46</v>
      </c>
      <c r="C78" s="48"/>
      <c r="D78" s="72" t="s">
        <v>110</v>
      </c>
      <c r="E78" s="73"/>
      <c r="F78" s="25"/>
      <c r="G78" s="129" t="s">
        <v>23</v>
      </c>
      <c r="H78" s="129" t="s">
        <v>23</v>
      </c>
      <c r="J78" s="1"/>
    </row>
    <row r="79" spans="1:10" s="2" customFormat="1" ht="12.75" customHeight="1">
      <c r="A79" s="4"/>
      <c r="B79" s="45" t="s">
        <v>48</v>
      </c>
      <c r="C79" s="74"/>
      <c r="D79" s="33" t="s">
        <v>111</v>
      </c>
      <c r="E79" s="75"/>
      <c r="F79" s="16"/>
      <c r="G79" s="129" t="s">
        <v>23</v>
      </c>
      <c r="H79" s="129" t="s">
        <v>23</v>
      </c>
      <c r="J79" s="1"/>
    </row>
    <row r="80" spans="1:10" s="2" customFormat="1" ht="12.75" customHeight="1">
      <c r="A80" s="4"/>
      <c r="B80" s="45" t="s">
        <v>50</v>
      </c>
      <c r="C80" s="20"/>
      <c r="D80" s="21" t="s">
        <v>112</v>
      </c>
      <c r="E80" s="24"/>
      <c r="F80" s="16"/>
      <c r="G80" s="129">
        <v>5560.63</v>
      </c>
      <c r="H80" s="129">
        <v>126.38</v>
      </c>
      <c r="J80" s="1"/>
    </row>
    <row r="81" spans="1:10" s="2" customFormat="1" ht="12.75" customHeight="1">
      <c r="A81" s="4"/>
      <c r="B81" s="45" t="s">
        <v>113</v>
      </c>
      <c r="C81" s="20"/>
      <c r="D81" s="21" t="s">
        <v>114</v>
      </c>
      <c r="E81" s="24"/>
      <c r="F81" s="16"/>
      <c r="G81" s="129">
        <v>26365.06</v>
      </c>
      <c r="H81" s="129">
        <v>0</v>
      </c>
      <c r="J81" s="1"/>
    </row>
    <row r="82" spans="1:10" s="2" customFormat="1" ht="12.75" customHeight="1">
      <c r="A82" s="4"/>
      <c r="B82" s="15" t="s">
        <v>115</v>
      </c>
      <c r="C82" s="32"/>
      <c r="D82" s="33" t="s">
        <v>116</v>
      </c>
      <c r="E82" s="34"/>
      <c r="F82" s="16"/>
      <c r="G82" s="129">
        <v>49547.6</v>
      </c>
      <c r="H82" s="129">
        <v>49826.76</v>
      </c>
      <c r="J82" s="1"/>
    </row>
    <row r="83" spans="1:10" s="2" customFormat="1" ht="12.75" customHeight="1">
      <c r="A83" s="4"/>
      <c r="B83" s="15" t="s">
        <v>117</v>
      </c>
      <c r="C83" s="20"/>
      <c r="D83" s="21" t="s">
        <v>118</v>
      </c>
      <c r="E83" s="24"/>
      <c r="F83" s="25"/>
      <c r="G83" s="129" t="s">
        <v>23</v>
      </c>
      <c r="H83" s="129" t="s">
        <v>23</v>
      </c>
      <c r="J83" s="1"/>
    </row>
    <row r="84" spans="1:10" s="2" customFormat="1" ht="12.75" customHeight="1">
      <c r="A84" s="4"/>
      <c r="B84" s="10" t="s">
        <v>119</v>
      </c>
      <c r="C84" s="76" t="s">
        <v>120</v>
      </c>
      <c r="D84" s="77"/>
      <c r="E84" s="78"/>
      <c r="F84" s="25" t="s">
        <v>274</v>
      </c>
      <c r="G84" s="128">
        <f>SUM(G85,G86,G89,G90)</f>
        <v>699249.23</v>
      </c>
      <c r="H84" s="128">
        <f>SUM(H85,H86,H89,H90)</f>
        <v>694919.7</v>
      </c>
      <c r="J84" s="1"/>
    </row>
    <row r="85" spans="1:10" s="2" customFormat="1" ht="12.75" customHeight="1">
      <c r="A85" s="4"/>
      <c r="B85" s="16" t="s">
        <v>19</v>
      </c>
      <c r="C85" s="35" t="s">
        <v>121</v>
      </c>
      <c r="D85" s="20"/>
      <c r="E85" s="37"/>
      <c r="F85" s="25"/>
      <c r="G85" s="129" t="s">
        <v>23</v>
      </c>
      <c r="H85" s="129" t="s">
        <v>23</v>
      </c>
      <c r="J85" s="1"/>
    </row>
    <row r="86" spans="1:10" s="2" customFormat="1" ht="12.75" customHeight="1">
      <c r="A86" s="4"/>
      <c r="B86" s="16" t="s">
        <v>32</v>
      </c>
      <c r="C86" s="17" t="s">
        <v>122</v>
      </c>
      <c r="D86" s="58"/>
      <c r="E86" s="59"/>
      <c r="F86" s="16"/>
      <c r="G86" s="129">
        <f>SUM(G87,G88)</f>
        <v>692373.84</v>
      </c>
      <c r="H86" s="129">
        <f>SUM(H87,H88)</f>
        <v>692373.84</v>
      </c>
      <c r="J86" s="1"/>
    </row>
    <row r="87" spans="1:10" s="2" customFormat="1" ht="12.75" customHeight="1">
      <c r="A87" s="4"/>
      <c r="B87" s="15" t="s">
        <v>34</v>
      </c>
      <c r="C87" s="20"/>
      <c r="D87" s="21" t="s">
        <v>123</v>
      </c>
      <c r="E87" s="24"/>
      <c r="F87" s="16"/>
      <c r="G87" s="129">
        <v>692373.84</v>
      </c>
      <c r="H87" s="129">
        <v>692373.84</v>
      </c>
      <c r="J87" s="1"/>
    </row>
    <row r="88" spans="1:10" s="2" customFormat="1" ht="12.75" customHeight="1">
      <c r="A88" s="4"/>
      <c r="B88" s="15" t="s">
        <v>36</v>
      </c>
      <c r="C88" s="20"/>
      <c r="D88" s="21" t="s">
        <v>124</v>
      </c>
      <c r="E88" s="24"/>
      <c r="F88" s="16"/>
      <c r="G88" s="129" t="s">
        <v>23</v>
      </c>
      <c r="H88" s="129" t="s">
        <v>23</v>
      </c>
      <c r="J88" s="1"/>
    </row>
    <row r="89" spans="1:10" s="2" customFormat="1" ht="12.75" customHeight="1">
      <c r="A89" s="4"/>
      <c r="B89" s="41" t="s">
        <v>52</v>
      </c>
      <c r="C89" s="53" t="s">
        <v>125</v>
      </c>
      <c r="D89" s="53"/>
      <c r="E89" s="46"/>
      <c r="F89" s="16"/>
      <c r="G89" s="129" t="s">
        <v>23</v>
      </c>
      <c r="H89" s="129" t="s">
        <v>23</v>
      </c>
      <c r="J89" s="1"/>
    </row>
    <row r="90" spans="1:10" s="2" customFormat="1" ht="12.75" customHeight="1">
      <c r="A90" s="4"/>
      <c r="B90" s="28" t="s">
        <v>54</v>
      </c>
      <c r="C90" s="29" t="s">
        <v>126</v>
      </c>
      <c r="D90" s="30"/>
      <c r="E90" s="31"/>
      <c r="F90" s="16"/>
      <c r="G90" s="129">
        <f>SUM(G91:G92)</f>
        <v>6875.3899999999994</v>
      </c>
      <c r="H90" s="129">
        <f>SUM(H91:H92)</f>
        <v>2545.86</v>
      </c>
      <c r="J90" s="1"/>
    </row>
    <row r="91" spans="1:10" s="2" customFormat="1" ht="12.75" customHeight="1">
      <c r="A91" s="4"/>
      <c r="B91" s="15" t="s">
        <v>127</v>
      </c>
      <c r="C91" s="13"/>
      <c r="D91" s="21" t="s">
        <v>128</v>
      </c>
      <c r="E91" s="79"/>
      <c r="F91" s="25"/>
      <c r="G91" s="129">
        <v>4329.53</v>
      </c>
      <c r="H91" s="129">
        <v>2545.86</v>
      </c>
      <c r="J91" s="1"/>
    </row>
    <row r="92" spans="1:10" s="2" customFormat="1" ht="12.75" customHeight="1">
      <c r="A92" s="4"/>
      <c r="B92" s="15" t="s">
        <v>129</v>
      </c>
      <c r="C92" s="13"/>
      <c r="D92" s="21" t="s">
        <v>130</v>
      </c>
      <c r="E92" s="79"/>
      <c r="F92" s="25"/>
      <c r="G92" s="129">
        <v>2545.86</v>
      </c>
      <c r="H92" s="129" t="s">
        <v>23</v>
      </c>
      <c r="J92" s="1"/>
    </row>
    <row r="93" spans="1:10" s="2" customFormat="1" ht="12.75" customHeight="1">
      <c r="A93" s="4"/>
      <c r="B93" s="10" t="s">
        <v>131</v>
      </c>
      <c r="C93" s="76" t="s">
        <v>132</v>
      </c>
      <c r="D93" s="78"/>
      <c r="E93" s="78"/>
      <c r="F93" s="25"/>
      <c r="G93" s="128"/>
      <c r="H93" s="128"/>
      <c r="J93" s="1"/>
    </row>
    <row r="94" spans="1:10" s="2" customFormat="1" ht="25.5" customHeight="1">
      <c r="A94" s="4"/>
      <c r="B94" s="10"/>
      <c r="C94" s="137" t="s">
        <v>133</v>
      </c>
      <c r="D94" s="138"/>
      <c r="E94" s="139"/>
      <c r="F94" s="16"/>
      <c r="G94" s="130">
        <f>SUM(G59,G64,G84,G93)</f>
        <v>874504.25</v>
      </c>
      <c r="H94" s="130">
        <f>SUM(H59,H64,H84,H93)</f>
        <v>840646.07</v>
      </c>
      <c r="J94" s="1"/>
    </row>
    <row r="95" spans="1:10" s="2" customFormat="1">
      <c r="A95" s="4"/>
      <c r="B95" s="80"/>
      <c r="C95" s="81"/>
      <c r="D95" s="81"/>
      <c r="E95" s="81"/>
      <c r="F95" s="81"/>
      <c r="G95" s="3"/>
      <c r="H95" s="3"/>
      <c r="J95" s="1"/>
    </row>
    <row r="96" spans="1:10" s="2" customFormat="1" ht="12.75" customHeight="1">
      <c r="A96" s="4"/>
      <c r="B96" s="140" t="s">
        <v>265</v>
      </c>
      <c r="C96" s="140"/>
      <c r="D96" s="140"/>
      <c r="E96" s="140"/>
      <c r="F96" s="82"/>
      <c r="G96" s="141" t="s">
        <v>134</v>
      </c>
      <c r="H96" s="141"/>
      <c r="J96" s="1"/>
    </row>
    <row r="97" spans="1:10" s="2" customFormat="1" ht="12.75" customHeight="1">
      <c r="A97" s="4"/>
      <c r="B97" s="142" t="s">
        <v>135</v>
      </c>
      <c r="C97" s="142"/>
      <c r="D97" s="142"/>
      <c r="E97" s="142"/>
      <c r="F97" s="3" t="s">
        <v>136</v>
      </c>
      <c r="G97" s="143" t="s">
        <v>137</v>
      </c>
      <c r="H97" s="143"/>
      <c r="J97" s="1"/>
    </row>
    <row r="98" spans="1:10" s="2" customFormat="1">
      <c r="A98" s="4"/>
      <c r="B98" s="8"/>
      <c r="C98" s="8"/>
      <c r="D98" s="8"/>
      <c r="E98" s="8"/>
      <c r="F98" s="8"/>
      <c r="G98" s="8"/>
      <c r="H98" s="8"/>
      <c r="J98" s="1"/>
    </row>
    <row r="99" spans="1:10" s="2" customFormat="1" ht="12.75" customHeight="1">
      <c r="A99" s="4"/>
      <c r="B99" s="144" t="s">
        <v>266</v>
      </c>
      <c r="C99" s="144"/>
      <c r="D99" s="144"/>
      <c r="E99" s="144"/>
      <c r="F99" s="83"/>
      <c r="G99" s="145" t="s">
        <v>138</v>
      </c>
      <c r="H99" s="145"/>
      <c r="J99" s="1"/>
    </row>
    <row r="100" spans="1:10" s="2" customFormat="1" ht="12.75" customHeight="1">
      <c r="A100" s="4"/>
      <c r="B100" s="135" t="s">
        <v>139</v>
      </c>
      <c r="C100" s="135"/>
      <c r="D100" s="135"/>
      <c r="E100" s="135"/>
      <c r="F100" s="62" t="s">
        <v>136</v>
      </c>
      <c r="G100" s="136" t="s">
        <v>137</v>
      </c>
      <c r="H100" s="136"/>
      <c r="J100" s="1"/>
    </row>
    <row r="101" spans="1:10" s="2" customFormat="1">
      <c r="A101" s="4"/>
      <c r="F101" s="3"/>
      <c r="J101" s="1"/>
    </row>
    <row r="102" spans="1:10" s="2" customFormat="1">
      <c r="A102" s="4"/>
      <c r="F102" s="3"/>
      <c r="J102" s="1"/>
    </row>
    <row r="103" spans="1:10" s="2" customFormat="1">
      <c r="A103" s="4"/>
      <c r="F103" s="3"/>
      <c r="J103" s="1"/>
    </row>
    <row r="104" spans="1:10" s="2" customFormat="1">
      <c r="A104" s="4"/>
      <c r="F104" s="3"/>
      <c r="J104" s="1"/>
    </row>
    <row r="105" spans="1:10" s="2" customFormat="1">
      <c r="A105" s="4"/>
      <c r="F105" s="3"/>
      <c r="J105" s="1"/>
    </row>
    <row r="106" spans="1:10" s="2" customFormat="1">
      <c r="A106" s="4"/>
      <c r="F106" s="3"/>
      <c r="J106" s="1"/>
    </row>
    <row r="107" spans="1:10" s="2" customFormat="1">
      <c r="A107" s="4"/>
      <c r="F107" s="3"/>
      <c r="J107" s="1"/>
    </row>
    <row r="108" spans="1:10" s="2" customFormat="1">
      <c r="A108" s="4"/>
      <c r="F108" s="3"/>
      <c r="J108" s="1"/>
    </row>
    <row r="109" spans="1:10" s="2" customFormat="1">
      <c r="A109" s="4"/>
      <c r="F109" s="3"/>
      <c r="J109" s="1"/>
    </row>
    <row r="110" spans="1:10" s="2" customFormat="1">
      <c r="A110" s="4"/>
      <c r="F110" s="3"/>
      <c r="J110" s="1"/>
    </row>
    <row r="111" spans="1:10" s="2" customFormat="1">
      <c r="A111" s="4"/>
      <c r="F111" s="3"/>
      <c r="J111" s="1"/>
    </row>
    <row r="112" spans="1:10" s="2" customFormat="1">
      <c r="A112" s="4"/>
      <c r="F112" s="3"/>
      <c r="J112" s="1"/>
    </row>
    <row r="113" spans="1:10" s="2" customFormat="1">
      <c r="A113" s="4"/>
      <c r="F113" s="3"/>
      <c r="J113" s="1"/>
    </row>
    <row r="114" spans="1:10" s="2" customFormat="1">
      <c r="A114" s="4"/>
      <c r="F114" s="3"/>
      <c r="J114" s="1"/>
    </row>
    <row r="115" spans="1:10" s="2" customFormat="1">
      <c r="A115" s="4"/>
      <c r="F115" s="3"/>
      <c r="J115" s="1"/>
    </row>
    <row r="116" spans="1:10" s="2" customFormat="1">
      <c r="A116" s="4"/>
      <c r="F116" s="3"/>
      <c r="J116" s="1"/>
    </row>
    <row r="117" spans="1:10" s="2" customFormat="1">
      <c r="A117" s="4"/>
      <c r="F117" s="3"/>
      <c r="J117" s="1"/>
    </row>
    <row r="118" spans="1:10" s="2" customFormat="1">
      <c r="A118" s="4"/>
      <c r="F118" s="3"/>
      <c r="J118" s="1"/>
    </row>
    <row r="119" spans="1:10" s="2" customFormat="1">
      <c r="A119" s="84"/>
      <c r="F119" s="3"/>
      <c r="J119" s="1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64"/>
  <sheetViews>
    <sheetView showGridLines="0" tabSelected="1" view="pageBreakPreview" topLeftCell="A16" zoomScaleNormal="100" zoomScaleSheetLayoutView="100" workbookViewId="0">
      <selection activeCell="L26" sqref="L26"/>
    </sheetView>
  </sheetViews>
  <sheetFormatPr defaultRowHeight="12.75"/>
  <cols>
    <col min="1" max="1" width="3.140625" style="85" customWidth="1"/>
    <col min="2" max="2" width="8" style="85" customWidth="1"/>
    <col min="3" max="3" width="1.5703125" style="85" hidden="1" customWidth="1"/>
    <col min="4" max="4" width="30.140625" style="85" customWidth="1"/>
    <col min="5" max="5" width="18.28515625" style="85" customWidth="1"/>
    <col min="6" max="6" width="9.140625" style="85" hidden="1" customWidth="1"/>
    <col min="7" max="7" width="11.7109375" style="85" customWidth="1"/>
    <col min="8" max="8" width="13.140625" style="85" customWidth="1"/>
    <col min="9" max="9" width="14.7109375" style="85" customWidth="1"/>
    <col min="10" max="10" width="15.85546875" style="85" customWidth="1"/>
    <col min="11" max="11" width="9.140625" style="85"/>
    <col min="12" max="12" width="88.85546875" style="85" customWidth="1"/>
    <col min="13" max="16384" width="9.140625" style="85"/>
  </cols>
  <sheetData>
    <row r="1" spans="2:10" ht="30" customHeight="1">
      <c r="B1" s="162" t="s">
        <v>0</v>
      </c>
      <c r="C1" s="162"/>
      <c r="D1" s="162"/>
      <c r="E1" s="162"/>
      <c r="F1" s="162"/>
      <c r="G1" s="162"/>
      <c r="H1" s="162"/>
      <c r="I1" s="162"/>
      <c r="J1" s="162"/>
    </row>
    <row r="2" spans="2:10" ht="15.75" customHeight="1">
      <c r="E2" s="108"/>
      <c r="H2" s="107" t="s">
        <v>222</v>
      </c>
      <c r="I2" s="106"/>
      <c r="J2" s="106"/>
    </row>
    <row r="3" spans="2:10" ht="15.75" customHeight="1">
      <c r="H3" s="107" t="s">
        <v>2</v>
      </c>
      <c r="I3" s="106"/>
      <c r="J3" s="106"/>
    </row>
    <row r="4" spans="2:10" ht="4.5" customHeight="1"/>
    <row r="5" spans="2:10" ht="15.75" customHeight="1">
      <c r="B5" s="163" t="s">
        <v>221</v>
      </c>
      <c r="C5" s="163"/>
      <c r="D5" s="163"/>
      <c r="E5" s="163"/>
      <c r="F5" s="163"/>
      <c r="G5" s="163"/>
      <c r="H5" s="163"/>
      <c r="I5" s="163"/>
      <c r="J5" s="163"/>
    </row>
    <row r="6" spans="2:10" ht="15.75" customHeight="1">
      <c r="B6" s="164" t="s">
        <v>220</v>
      </c>
      <c r="C6" s="164"/>
      <c r="D6" s="164"/>
      <c r="E6" s="164"/>
      <c r="F6" s="164"/>
      <c r="G6" s="164"/>
      <c r="H6" s="164"/>
      <c r="I6" s="164"/>
      <c r="J6" s="164"/>
    </row>
    <row r="7" spans="2:10" ht="15.75" customHeight="1">
      <c r="B7" s="165" t="s">
        <v>4</v>
      </c>
      <c r="C7" s="165"/>
      <c r="D7" s="165"/>
      <c r="E7" s="165"/>
      <c r="F7" s="165"/>
      <c r="G7" s="165"/>
      <c r="H7" s="165"/>
      <c r="I7" s="165"/>
      <c r="J7" s="165"/>
    </row>
    <row r="8" spans="2:10" ht="15" customHeight="1">
      <c r="B8" s="166" t="s">
        <v>219</v>
      </c>
      <c r="C8" s="166"/>
      <c r="D8" s="166"/>
      <c r="E8" s="166"/>
      <c r="F8" s="166"/>
      <c r="G8" s="166"/>
      <c r="H8" s="166"/>
      <c r="I8" s="166"/>
      <c r="J8" s="166"/>
    </row>
    <row r="9" spans="2:10" ht="15" customHeight="1">
      <c r="B9" s="167" t="s">
        <v>6</v>
      </c>
      <c r="C9" s="167"/>
      <c r="D9" s="167"/>
      <c r="E9" s="167"/>
      <c r="F9" s="167"/>
      <c r="G9" s="167"/>
      <c r="H9" s="167"/>
      <c r="I9" s="167"/>
      <c r="J9" s="167"/>
    </row>
    <row r="10" spans="2:10" ht="15" customHeight="1">
      <c r="B10" s="166" t="s">
        <v>218</v>
      </c>
      <c r="C10" s="166"/>
      <c r="D10" s="166"/>
      <c r="E10" s="166"/>
      <c r="F10" s="166"/>
      <c r="G10" s="166"/>
      <c r="H10" s="166"/>
      <c r="I10" s="166"/>
      <c r="J10" s="166"/>
    </row>
    <row r="11" spans="2:10" ht="15" customHeight="1">
      <c r="B11" s="168" t="s">
        <v>217</v>
      </c>
      <c r="C11" s="168"/>
      <c r="D11" s="168"/>
      <c r="E11" s="168"/>
      <c r="F11" s="168"/>
      <c r="G11" s="168"/>
      <c r="H11" s="168"/>
      <c r="I11" s="168"/>
      <c r="J11" s="168"/>
    </row>
    <row r="12" spans="2:10" ht="12" customHeight="1">
      <c r="B12" s="169"/>
      <c r="C12" s="169"/>
      <c r="D12" s="169"/>
      <c r="E12" s="169"/>
      <c r="F12" s="169"/>
      <c r="G12" s="169"/>
      <c r="H12" s="169"/>
      <c r="I12" s="169"/>
      <c r="J12" s="169"/>
    </row>
    <row r="13" spans="2:10" ht="15" customHeight="1">
      <c r="B13" s="170" t="s">
        <v>216</v>
      </c>
      <c r="C13" s="170"/>
      <c r="D13" s="170"/>
      <c r="E13" s="170"/>
      <c r="F13" s="170"/>
      <c r="G13" s="170"/>
      <c r="H13" s="170"/>
      <c r="I13" s="170"/>
      <c r="J13" s="170"/>
    </row>
    <row r="14" spans="2:10" ht="9.75" customHeight="1">
      <c r="B14" s="168"/>
      <c r="C14" s="168"/>
      <c r="D14" s="168"/>
      <c r="E14" s="168"/>
      <c r="F14" s="168"/>
      <c r="G14" s="168"/>
      <c r="H14" s="168"/>
      <c r="I14" s="168"/>
      <c r="J14" s="168"/>
    </row>
    <row r="15" spans="2:10" ht="15" customHeight="1">
      <c r="B15" s="170" t="s">
        <v>9</v>
      </c>
      <c r="C15" s="170"/>
      <c r="D15" s="170"/>
      <c r="E15" s="170"/>
      <c r="F15" s="170"/>
      <c r="G15" s="170"/>
      <c r="H15" s="170"/>
      <c r="I15" s="170"/>
      <c r="J15" s="170"/>
    </row>
    <row r="16" spans="2:10" ht="9.75" customHeight="1">
      <c r="B16" s="105"/>
      <c r="C16" s="86"/>
      <c r="D16" s="86"/>
      <c r="E16" s="86"/>
      <c r="F16" s="86"/>
      <c r="G16" s="86"/>
      <c r="H16" s="86"/>
      <c r="I16" s="86"/>
      <c r="J16" s="86"/>
    </row>
    <row r="17" spans="2:12" ht="15" customHeight="1">
      <c r="B17" s="171" t="s">
        <v>10</v>
      </c>
      <c r="C17" s="171"/>
      <c r="D17" s="171"/>
      <c r="E17" s="171"/>
      <c r="F17" s="171"/>
      <c r="G17" s="171"/>
      <c r="H17" s="171"/>
      <c r="I17" s="171"/>
      <c r="J17" s="171"/>
    </row>
    <row r="18" spans="2:12" ht="15" customHeight="1">
      <c r="B18" s="168" t="s">
        <v>11</v>
      </c>
      <c r="C18" s="168"/>
      <c r="D18" s="168"/>
      <c r="E18" s="168"/>
      <c r="F18" s="168"/>
      <c r="G18" s="168"/>
      <c r="H18" s="168"/>
      <c r="I18" s="168"/>
      <c r="J18" s="168"/>
    </row>
    <row r="19" spans="2:12" s="86" customFormat="1" ht="15" customHeight="1">
      <c r="B19" s="172" t="s">
        <v>263</v>
      </c>
      <c r="C19" s="172"/>
      <c r="D19" s="172"/>
      <c r="E19" s="172"/>
      <c r="F19" s="172"/>
      <c r="G19" s="172"/>
      <c r="H19" s="172"/>
      <c r="I19" s="172"/>
      <c r="J19" s="172"/>
    </row>
    <row r="20" spans="2:12" s="103" customFormat="1" ht="50.1" customHeight="1">
      <c r="B20" s="173" t="s">
        <v>12</v>
      </c>
      <c r="C20" s="174"/>
      <c r="D20" s="173" t="s">
        <v>13</v>
      </c>
      <c r="E20" s="175"/>
      <c r="F20" s="175"/>
      <c r="G20" s="174"/>
      <c r="H20" s="104" t="s">
        <v>215</v>
      </c>
      <c r="I20" s="104" t="s">
        <v>213</v>
      </c>
      <c r="J20" s="104" t="s">
        <v>214</v>
      </c>
      <c r="L20" s="85"/>
    </row>
    <row r="21" spans="2:12" ht="15.75" customHeight="1">
      <c r="B21" s="102" t="s">
        <v>17</v>
      </c>
      <c r="C21" s="98" t="s">
        <v>212</v>
      </c>
      <c r="D21" s="176" t="s">
        <v>212</v>
      </c>
      <c r="E21" s="177"/>
      <c r="F21" s="177"/>
      <c r="G21" s="178"/>
      <c r="H21" s="99"/>
      <c r="I21" s="131">
        <f>SUM(I22,I27,I28)</f>
        <v>106941.16</v>
      </c>
      <c r="J21" s="131">
        <f>SUM(J22,J27,J28)</f>
        <v>99913.84</v>
      </c>
    </row>
    <row r="22" spans="2:12" ht="15.75" customHeight="1">
      <c r="B22" s="101" t="s">
        <v>19</v>
      </c>
      <c r="C22" s="94" t="s">
        <v>211</v>
      </c>
      <c r="D22" s="179" t="s">
        <v>211</v>
      </c>
      <c r="E22" s="180"/>
      <c r="F22" s="180"/>
      <c r="G22" s="181"/>
      <c r="H22" s="100"/>
      <c r="I22" s="132">
        <f>SUM(I23:I26)</f>
        <v>98846.16</v>
      </c>
      <c r="J22" s="132">
        <f>SUM(J23:J26)</f>
        <v>95583.84</v>
      </c>
      <c r="L22" s="86"/>
    </row>
    <row r="23" spans="2:12" ht="15.75" customHeight="1">
      <c r="B23" s="101" t="s">
        <v>210</v>
      </c>
      <c r="C23" s="94" t="s">
        <v>87</v>
      </c>
      <c r="D23" s="179" t="s">
        <v>87</v>
      </c>
      <c r="E23" s="180"/>
      <c r="F23" s="180"/>
      <c r="G23" s="181"/>
      <c r="H23" s="100"/>
      <c r="I23" s="133">
        <v>10200</v>
      </c>
      <c r="J23" s="133">
        <v>9100</v>
      </c>
      <c r="L23" s="86"/>
    </row>
    <row r="24" spans="2:12" ht="15.75" customHeight="1">
      <c r="B24" s="101" t="s">
        <v>209</v>
      </c>
      <c r="C24" s="95" t="s">
        <v>208</v>
      </c>
      <c r="D24" s="182" t="s">
        <v>208</v>
      </c>
      <c r="E24" s="183"/>
      <c r="F24" s="183"/>
      <c r="G24" s="184"/>
      <c r="H24" s="100"/>
      <c r="I24" s="133">
        <v>87548.3</v>
      </c>
      <c r="J24" s="133">
        <v>85663.83</v>
      </c>
      <c r="L24" s="86"/>
    </row>
    <row r="25" spans="2:12" ht="15.75" customHeight="1">
      <c r="B25" s="101" t="s">
        <v>207</v>
      </c>
      <c r="C25" s="94" t="s">
        <v>206</v>
      </c>
      <c r="D25" s="182" t="s">
        <v>206</v>
      </c>
      <c r="E25" s="183"/>
      <c r="F25" s="183"/>
      <c r="G25" s="184"/>
      <c r="H25" s="100"/>
      <c r="I25" s="133">
        <v>0</v>
      </c>
      <c r="J25" s="133">
        <v>0</v>
      </c>
      <c r="L25" s="86"/>
    </row>
    <row r="26" spans="2:12" ht="15.75" customHeight="1">
      <c r="B26" s="101" t="s">
        <v>205</v>
      </c>
      <c r="C26" s="95" t="s">
        <v>204</v>
      </c>
      <c r="D26" s="182" t="s">
        <v>204</v>
      </c>
      <c r="E26" s="183"/>
      <c r="F26" s="183"/>
      <c r="G26" s="184"/>
      <c r="H26" s="100"/>
      <c r="I26" s="133">
        <v>1097.8599999999999</v>
      </c>
      <c r="J26" s="133">
        <v>820.01</v>
      </c>
    </row>
    <row r="27" spans="2:12" ht="15.75" customHeight="1">
      <c r="B27" s="101" t="s">
        <v>32</v>
      </c>
      <c r="C27" s="94" t="s">
        <v>203</v>
      </c>
      <c r="D27" s="182" t="s">
        <v>203</v>
      </c>
      <c r="E27" s="183"/>
      <c r="F27" s="183"/>
      <c r="G27" s="184"/>
      <c r="H27" s="100"/>
      <c r="I27" s="132"/>
      <c r="J27" s="134"/>
    </row>
    <row r="28" spans="2:12" ht="15.75" customHeight="1">
      <c r="B28" s="101" t="s">
        <v>52</v>
      </c>
      <c r="C28" s="94" t="s">
        <v>202</v>
      </c>
      <c r="D28" s="182" t="s">
        <v>202</v>
      </c>
      <c r="E28" s="183"/>
      <c r="F28" s="183"/>
      <c r="G28" s="184"/>
      <c r="H28" s="100"/>
      <c r="I28" s="132">
        <f>SUM(I29)+SUM(I30)</f>
        <v>8095</v>
      </c>
      <c r="J28" s="132">
        <f>SUM(J29)+SUM(J30)</f>
        <v>4330</v>
      </c>
    </row>
    <row r="29" spans="2:12" ht="15.75" customHeight="1">
      <c r="B29" s="101" t="s">
        <v>201</v>
      </c>
      <c r="C29" s="95" t="s">
        <v>200</v>
      </c>
      <c r="D29" s="182" t="s">
        <v>200</v>
      </c>
      <c r="E29" s="183"/>
      <c r="F29" s="183"/>
      <c r="G29" s="184"/>
      <c r="H29" s="100" t="s">
        <v>275</v>
      </c>
      <c r="I29" s="133">
        <v>8095</v>
      </c>
      <c r="J29" s="133">
        <v>4330</v>
      </c>
    </row>
    <row r="30" spans="2:12" ht="15.75" customHeight="1">
      <c r="B30" s="101" t="s">
        <v>199</v>
      </c>
      <c r="C30" s="95" t="s">
        <v>198</v>
      </c>
      <c r="D30" s="182" t="s">
        <v>198</v>
      </c>
      <c r="E30" s="183"/>
      <c r="F30" s="183"/>
      <c r="G30" s="184"/>
      <c r="H30" s="100"/>
      <c r="I30" s="133" t="s">
        <v>23</v>
      </c>
      <c r="J30" s="133" t="s">
        <v>23</v>
      </c>
    </row>
    <row r="31" spans="2:12" ht="15.75" customHeight="1">
      <c r="B31" s="102" t="s">
        <v>58</v>
      </c>
      <c r="C31" s="98" t="s">
        <v>197</v>
      </c>
      <c r="D31" s="176" t="s">
        <v>197</v>
      </c>
      <c r="E31" s="177"/>
      <c r="F31" s="177"/>
      <c r="G31" s="178"/>
      <c r="H31" s="99" t="s">
        <v>276</v>
      </c>
      <c r="I31" s="131">
        <f>SUM(I32:I45)</f>
        <v>102611.63</v>
      </c>
      <c r="J31" s="131">
        <f>SUM(J32:J45)</f>
        <v>97526.880000000019</v>
      </c>
    </row>
    <row r="32" spans="2:12" ht="15.75" customHeight="1">
      <c r="B32" s="101" t="s">
        <v>19</v>
      </c>
      <c r="C32" s="94" t="s">
        <v>196</v>
      </c>
      <c r="D32" s="182" t="s">
        <v>195</v>
      </c>
      <c r="E32" s="183"/>
      <c r="F32" s="183"/>
      <c r="G32" s="184"/>
      <c r="H32" s="100"/>
      <c r="I32" s="133">
        <v>83662.48</v>
      </c>
      <c r="J32" s="133">
        <v>76668.600000000006</v>
      </c>
    </row>
    <row r="33" spans="2:10" ht="15.75" customHeight="1">
      <c r="B33" s="101" t="s">
        <v>32</v>
      </c>
      <c r="C33" s="94" t="s">
        <v>194</v>
      </c>
      <c r="D33" s="182" t="s">
        <v>193</v>
      </c>
      <c r="E33" s="183"/>
      <c r="F33" s="183"/>
      <c r="G33" s="184"/>
      <c r="H33" s="100"/>
      <c r="I33" s="133">
        <v>1150.75</v>
      </c>
      <c r="J33" s="133">
        <v>1119.44</v>
      </c>
    </row>
    <row r="34" spans="2:10" ht="15.75" customHeight="1">
      <c r="B34" s="101" t="s">
        <v>52</v>
      </c>
      <c r="C34" s="94" t="s">
        <v>192</v>
      </c>
      <c r="D34" s="182" t="s">
        <v>191</v>
      </c>
      <c r="E34" s="183"/>
      <c r="F34" s="183"/>
      <c r="G34" s="184"/>
      <c r="H34" s="100"/>
      <c r="I34" s="133">
        <v>14554.52</v>
      </c>
      <c r="J34" s="133">
        <v>14451.58</v>
      </c>
    </row>
    <row r="35" spans="2:10" ht="15.75" customHeight="1">
      <c r="B35" s="101" t="s">
        <v>54</v>
      </c>
      <c r="C35" s="94" t="s">
        <v>190</v>
      </c>
      <c r="D35" s="179" t="s">
        <v>189</v>
      </c>
      <c r="E35" s="180"/>
      <c r="F35" s="180"/>
      <c r="G35" s="181"/>
      <c r="H35" s="100"/>
      <c r="I35" s="133">
        <v>0</v>
      </c>
      <c r="J35" s="133">
        <v>0</v>
      </c>
    </row>
    <row r="36" spans="2:10" ht="15.75" customHeight="1">
      <c r="B36" s="101" t="s">
        <v>56</v>
      </c>
      <c r="C36" s="94" t="s">
        <v>188</v>
      </c>
      <c r="D36" s="179" t="s">
        <v>187</v>
      </c>
      <c r="E36" s="180"/>
      <c r="F36" s="180"/>
      <c r="G36" s="181"/>
      <c r="H36" s="100"/>
      <c r="I36" s="133">
        <v>0</v>
      </c>
      <c r="J36" s="133">
        <v>0</v>
      </c>
    </row>
    <row r="37" spans="2:10" ht="15.75" customHeight="1">
      <c r="B37" s="101" t="s">
        <v>186</v>
      </c>
      <c r="C37" s="94" t="s">
        <v>185</v>
      </c>
      <c r="D37" s="179" t="s">
        <v>184</v>
      </c>
      <c r="E37" s="180"/>
      <c r="F37" s="180"/>
      <c r="G37" s="181"/>
      <c r="H37" s="100"/>
      <c r="I37" s="133">
        <v>191.16</v>
      </c>
      <c r="J37" s="133">
        <v>307.58</v>
      </c>
    </row>
    <row r="38" spans="2:10" ht="15.75" customHeight="1">
      <c r="B38" s="101" t="s">
        <v>183</v>
      </c>
      <c r="C38" s="94" t="s">
        <v>182</v>
      </c>
      <c r="D38" s="179" t="s">
        <v>181</v>
      </c>
      <c r="E38" s="180"/>
      <c r="F38" s="180"/>
      <c r="G38" s="181"/>
      <c r="H38" s="100"/>
      <c r="I38" s="133">
        <v>0</v>
      </c>
      <c r="J38" s="133">
        <v>540.94000000000005</v>
      </c>
    </row>
    <row r="39" spans="2:10" ht="15.75" customHeight="1">
      <c r="B39" s="101" t="s">
        <v>180</v>
      </c>
      <c r="C39" s="94" t="s">
        <v>179</v>
      </c>
      <c r="D39" s="182" t="s">
        <v>179</v>
      </c>
      <c r="E39" s="183"/>
      <c r="F39" s="183"/>
      <c r="G39" s="184"/>
      <c r="H39" s="100"/>
      <c r="I39" s="133" t="s">
        <v>23</v>
      </c>
      <c r="J39" s="133" t="s">
        <v>23</v>
      </c>
    </row>
    <row r="40" spans="2:10" ht="15.75" customHeight="1">
      <c r="B40" s="101" t="s">
        <v>178</v>
      </c>
      <c r="C40" s="94" t="s">
        <v>177</v>
      </c>
      <c r="D40" s="179" t="s">
        <v>177</v>
      </c>
      <c r="E40" s="180"/>
      <c r="F40" s="180"/>
      <c r="G40" s="181"/>
      <c r="H40" s="100"/>
      <c r="I40" s="133">
        <v>1274.9100000000001</v>
      </c>
      <c r="J40" s="133">
        <v>2680.6</v>
      </c>
    </row>
    <row r="41" spans="2:10" ht="15.75" customHeight="1">
      <c r="B41" s="101" t="s">
        <v>176</v>
      </c>
      <c r="C41" s="94" t="s">
        <v>175</v>
      </c>
      <c r="D41" s="182" t="s">
        <v>174</v>
      </c>
      <c r="E41" s="183"/>
      <c r="F41" s="183"/>
      <c r="G41" s="184"/>
      <c r="H41" s="100"/>
      <c r="I41" s="133">
        <v>0</v>
      </c>
      <c r="J41" s="133" t="s">
        <v>23</v>
      </c>
    </row>
    <row r="42" spans="2:10" ht="15.75" customHeight="1">
      <c r="B42" s="101" t="s">
        <v>173</v>
      </c>
      <c r="C42" s="94" t="s">
        <v>172</v>
      </c>
      <c r="D42" s="182" t="s">
        <v>171</v>
      </c>
      <c r="E42" s="183"/>
      <c r="F42" s="183"/>
      <c r="G42" s="184"/>
      <c r="H42" s="100"/>
      <c r="I42" s="133" t="s">
        <v>23</v>
      </c>
      <c r="J42" s="133" t="s">
        <v>23</v>
      </c>
    </row>
    <row r="43" spans="2:10" ht="15.75" customHeight="1">
      <c r="B43" s="101" t="s">
        <v>170</v>
      </c>
      <c r="C43" s="94" t="s">
        <v>169</v>
      </c>
      <c r="D43" s="182" t="s">
        <v>168</v>
      </c>
      <c r="E43" s="183"/>
      <c r="F43" s="183"/>
      <c r="G43" s="184"/>
      <c r="H43" s="100"/>
      <c r="I43" s="133" t="s">
        <v>23</v>
      </c>
      <c r="J43" s="133" t="s">
        <v>23</v>
      </c>
    </row>
    <row r="44" spans="2:10" ht="15.75" customHeight="1">
      <c r="B44" s="101" t="s">
        <v>167</v>
      </c>
      <c r="C44" s="94" t="s">
        <v>166</v>
      </c>
      <c r="D44" s="182" t="s">
        <v>165</v>
      </c>
      <c r="E44" s="183"/>
      <c r="F44" s="183"/>
      <c r="G44" s="184"/>
      <c r="H44" s="100"/>
      <c r="I44" s="133">
        <v>1777.81</v>
      </c>
      <c r="J44" s="133">
        <v>1758.14</v>
      </c>
    </row>
    <row r="45" spans="2:10" ht="15.75" customHeight="1">
      <c r="B45" s="101" t="s">
        <v>164</v>
      </c>
      <c r="C45" s="94" t="s">
        <v>163</v>
      </c>
      <c r="D45" s="185" t="s">
        <v>162</v>
      </c>
      <c r="E45" s="186"/>
      <c r="F45" s="186"/>
      <c r="G45" s="187"/>
      <c r="H45" s="100"/>
      <c r="I45" s="133" t="s">
        <v>23</v>
      </c>
      <c r="J45" s="133" t="s">
        <v>23</v>
      </c>
    </row>
    <row r="46" spans="2:10" ht="15.75" customHeight="1">
      <c r="B46" s="98" t="s">
        <v>60</v>
      </c>
      <c r="C46" s="97" t="s">
        <v>161</v>
      </c>
      <c r="D46" s="188" t="s">
        <v>161</v>
      </c>
      <c r="E46" s="189"/>
      <c r="F46" s="189"/>
      <c r="G46" s="190"/>
      <c r="H46" s="99"/>
      <c r="I46" s="131">
        <f>I21-I31</f>
        <v>4329.5299999999988</v>
      </c>
      <c r="J46" s="131">
        <f>J21-J31</f>
        <v>2386.9599999999773</v>
      </c>
    </row>
    <row r="47" spans="2:10" ht="15.75" customHeight="1">
      <c r="B47" s="98" t="s">
        <v>85</v>
      </c>
      <c r="C47" s="98" t="s">
        <v>160</v>
      </c>
      <c r="D47" s="191" t="s">
        <v>160</v>
      </c>
      <c r="E47" s="192"/>
      <c r="F47" s="192"/>
      <c r="G47" s="193"/>
      <c r="H47" s="96"/>
      <c r="I47" s="131">
        <f>IF(TYPE(I48)=1,I48,0)+IF(TYPE(I49)=1,I49,0)-IF(TYPE(I50)=1,I50,0)</f>
        <v>0</v>
      </c>
      <c r="J47" s="131">
        <f>IF(TYPE(J48)=1,J48,0)+IF(TYPE(J49)=1,J49,0)-IF(TYPE(J50)=1,J50,0)</f>
        <v>0</v>
      </c>
    </row>
    <row r="48" spans="2:10" ht="15.75" customHeight="1">
      <c r="B48" s="95" t="s">
        <v>159</v>
      </c>
      <c r="C48" s="94" t="s">
        <v>158</v>
      </c>
      <c r="D48" s="185" t="s">
        <v>157</v>
      </c>
      <c r="E48" s="186"/>
      <c r="F48" s="186"/>
      <c r="G48" s="187"/>
      <c r="H48" s="93"/>
      <c r="I48" s="132">
        <v>0</v>
      </c>
      <c r="J48" s="133">
        <v>0</v>
      </c>
    </row>
    <row r="49" spans="2:12" ht="15.75" customHeight="1">
      <c r="B49" s="95" t="s">
        <v>32</v>
      </c>
      <c r="C49" s="94" t="s">
        <v>156</v>
      </c>
      <c r="D49" s="185" t="s">
        <v>156</v>
      </c>
      <c r="E49" s="186"/>
      <c r="F49" s="186"/>
      <c r="G49" s="187"/>
      <c r="H49" s="93"/>
      <c r="I49" s="133" t="s">
        <v>23</v>
      </c>
      <c r="J49" s="133" t="s">
        <v>23</v>
      </c>
    </row>
    <row r="50" spans="2:12" ht="15.75" customHeight="1">
      <c r="B50" s="95" t="s">
        <v>155</v>
      </c>
      <c r="C50" s="94" t="s">
        <v>154</v>
      </c>
      <c r="D50" s="185" t="s">
        <v>153</v>
      </c>
      <c r="E50" s="186"/>
      <c r="F50" s="186"/>
      <c r="G50" s="187"/>
      <c r="H50" s="93"/>
      <c r="I50" s="133" t="s">
        <v>23</v>
      </c>
      <c r="J50" s="133" t="s">
        <v>23</v>
      </c>
    </row>
    <row r="51" spans="2:12" ht="15.75" customHeight="1">
      <c r="B51" s="98" t="s">
        <v>92</v>
      </c>
      <c r="C51" s="97" t="s">
        <v>152</v>
      </c>
      <c r="D51" s="188" t="s">
        <v>152</v>
      </c>
      <c r="E51" s="189"/>
      <c r="F51" s="189"/>
      <c r="G51" s="190"/>
      <c r="H51" s="96"/>
      <c r="I51" s="133" t="s">
        <v>23</v>
      </c>
      <c r="J51" s="133" t="s">
        <v>23</v>
      </c>
    </row>
    <row r="52" spans="2:12" ht="30" customHeight="1">
      <c r="B52" s="98" t="s">
        <v>119</v>
      </c>
      <c r="C52" s="97" t="s">
        <v>151</v>
      </c>
      <c r="D52" s="194" t="s">
        <v>151</v>
      </c>
      <c r="E52" s="195"/>
      <c r="F52" s="195"/>
      <c r="G52" s="196"/>
      <c r="H52" s="96"/>
      <c r="I52" s="133" t="s">
        <v>23</v>
      </c>
      <c r="J52" s="133" t="s">
        <v>23</v>
      </c>
    </row>
    <row r="53" spans="2:12" ht="15.75" customHeight="1">
      <c r="B53" s="98" t="s">
        <v>131</v>
      </c>
      <c r="C53" s="97" t="s">
        <v>150</v>
      </c>
      <c r="D53" s="188" t="s">
        <v>150</v>
      </c>
      <c r="E53" s="189"/>
      <c r="F53" s="189"/>
      <c r="G53" s="190"/>
      <c r="H53" s="96"/>
      <c r="I53" s="133" t="s">
        <v>23</v>
      </c>
      <c r="J53" s="133" t="s">
        <v>23</v>
      </c>
    </row>
    <row r="54" spans="2:12" ht="30" customHeight="1">
      <c r="B54" s="98" t="s">
        <v>149</v>
      </c>
      <c r="C54" s="98" t="s">
        <v>148</v>
      </c>
      <c r="D54" s="176" t="s">
        <v>148</v>
      </c>
      <c r="E54" s="177"/>
      <c r="F54" s="177"/>
      <c r="G54" s="178"/>
      <c r="H54" s="96"/>
      <c r="I54" s="131">
        <f>SUM(I46,I47,I51,I52,I53)</f>
        <v>4329.5299999999988</v>
      </c>
      <c r="J54" s="131">
        <f>SUM(J46,J47,J51,J52,J53)</f>
        <v>2386.9599999999773</v>
      </c>
    </row>
    <row r="55" spans="2:12" ht="15.75" customHeight="1">
      <c r="B55" s="98" t="s">
        <v>19</v>
      </c>
      <c r="C55" s="98" t="s">
        <v>147</v>
      </c>
      <c r="D55" s="191" t="s">
        <v>147</v>
      </c>
      <c r="E55" s="192"/>
      <c r="F55" s="192"/>
      <c r="G55" s="193"/>
      <c r="H55" s="96"/>
      <c r="I55" s="133" t="s">
        <v>23</v>
      </c>
      <c r="J55" s="133" t="s">
        <v>23</v>
      </c>
    </row>
    <row r="56" spans="2:12" ht="15.75" customHeight="1">
      <c r="B56" s="98" t="s">
        <v>146</v>
      </c>
      <c r="C56" s="97" t="s">
        <v>145</v>
      </c>
      <c r="D56" s="188" t="s">
        <v>145</v>
      </c>
      <c r="E56" s="189"/>
      <c r="F56" s="189"/>
      <c r="G56" s="190"/>
      <c r="H56" s="96"/>
      <c r="I56" s="131">
        <f>SUM(I54,I55)</f>
        <v>4329.5299999999988</v>
      </c>
      <c r="J56" s="131">
        <f>SUM(J54,J55)</f>
        <v>2386.9599999999773</v>
      </c>
    </row>
    <row r="57" spans="2:12" ht="15.75" customHeight="1">
      <c r="B57" s="95" t="s">
        <v>19</v>
      </c>
      <c r="C57" s="94" t="s">
        <v>144</v>
      </c>
      <c r="D57" s="185" t="s">
        <v>144</v>
      </c>
      <c r="E57" s="186"/>
      <c r="F57" s="186"/>
      <c r="G57" s="187"/>
      <c r="H57" s="93"/>
      <c r="I57" s="132"/>
      <c r="J57" s="132"/>
    </row>
    <row r="58" spans="2:12" ht="15.75" customHeight="1">
      <c r="B58" s="95" t="s">
        <v>32</v>
      </c>
      <c r="C58" s="94" t="s">
        <v>143</v>
      </c>
      <c r="D58" s="185" t="s">
        <v>143</v>
      </c>
      <c r="E58" s="186"/>
      <c r="F58" s="186"/>
      <c r="G58" s="187"/>
      <c r="H58" s="93"/>
      <c r="I58" s="132"/>
      <c r="J58" s="132"/>
    </row>
    <row r="59" spans="2:12">
      <c r="B59" s="92"/>
      <c r="C59" s="92"/>
      <c r="D59" s="92"/>
      <c r="E59" s="92"/>
    </row>
    <row r="60" spans="2:12" ht="15.75" customHeight="1">
      <c r="B60" s="199" t="s">
        <v>264</v>
      </c>
      <c r="C60" s="199"/>
      <c r="D60" s="199"/>
      <c r="E60" s="199"/>
      <c r="F60" s="199"/>
      <c r="G60" s="199"/>
      <c r="H60" s="91"/>
      <c r="I60" s="200" t="s">
        <v>134</v>
      </c>
      <c r="J60" s="200"/>
    </row>
    <row r="61" spans="2:12" s="86" customFormat="1" ht="18.75" customHeight="1">
      <c r="B61" s="197" t="s">
        <v>142</v>
      </c>
      <c r="C61" s="197"/>
      <c r="D61" s="197"/>
      <c r="E61" s="197"/>
      <c r="F61" s="197"/>
      <c r="G61" s="197"/>
      <c r="H61" s="87" t="s">
        <v>136</v>
      </c>
      <c r="I61" s="198" t="s">
        <v>137</v>
      </c>
      <c r="J61" s="198"/>
      <c r="L61" s="85"/>
    </row>
    <row r="62" spans="2:12" s="86" customFormat="1" ht="10.5" customHeight="1">
      <c r="B62" s="90"/>
      <c r="C62" s="90"/>
      <c r="D62" s="90"/>
      <c r="E62" s="90"/>
      <c r="F62" s="90"/>
      <c r="G62" s="90"/>
      <c r="H62" s="90"/>
      <c r="I62" s="89"/>
      <c r="J62" s="89"/>
      <c r="L62" s="85"/>
    </row>
    <row r="63" spans="2:12" s="86" customFormat="1" ht="15" customHeight="1">
      <c r="B63" s="201" t="s">
        <v>267</v>
      </c>
      <c r="C63" s="201"/>
      <c r="D63" s="201"/>
      <c r="E63" s="201"/>
      <c r="F63" s="201"/>
      <c r="G63" s="201"/>
      <c r="H63" s="88"/>
      <c r="I63" s="200" t="s">
        <v>138</v>
      </c>
      <c r="J63" s="200"/>
      <c r="L63" s="85"/>
    </row>
    <row r="64" spans="2:12" s="86" customFormat="1" ht="12" customHeight="1">
      <c r="B64" s="197" t="s">
        <v>141</v>
      </c>
      <c r="C64" s="197"/>
      <c r="D64" s="197"/>
      <c r="E64" s="197"/>
      <c r="F64" s="197"/>
      <c r="G64" s="197"/>
      <c r="H64" s="87" t="s">
        <v>140</v>
      </c>
      <c r="I64" s="198" t="s">
        <v>137</v>
      </c>
      <c r="J64" s="198"/>
      <c r="L64" s="85"/>
    </row>
  </sheetData>
  <mergeCells count="63">
    <mergeCell ref="I64:J64"/>
    <mergeCell ref="D58:G58"/>
    <mergeCell ref="B60:G60"/>
    <mergeCell ref="I60:J60"/>
    <mergeCell ref="B61:G61"/>
    <mergeCell ref="I61:J61"/>
    <mergeCell ref="B63:G63"/>
    <mergeCell ref="I63:J63"/>
    <mergeCell ref="D54:G54"/>
    <mergeCell ref="D55:G55"/>
    <mergeCell ref="D56:G56"/>
    <mergeCell ref="D57:G57"/>
    <mergeCell ref="B64:G64"/>
    <mergeCell ref="D49:G49"/>
    <mergeCell ref="D50:G50"/>
    <mergeCell ref="D51:G51"/>
    <mergeCell ref="D52:G52"/>
    <mergeCell ref="D53:G53"/>
    <mergeCell ref="D44:G44"/>
    <mergeCell ref="D45:G45"/>
    <mergeCell ref="D46:G46"/>
    <mergeCell ref="D47:G47"/>
    <mergeCell ref="D48:G48"/>
    <mergeCell ref="D39:G39"/>
    <mergeCell ref="D40:G40"/>
    <mergeCell ref="D41:G41"/>
    <mergeCell ref="D42:G42"/>
    <mergeCell ref="D43:G43"/>
    <mergeCell ref="D34:G34"/>
    <mergeCell ref="D35:G35"/>
    <mergeCell ref="D36:G36"/>
    <mergeCell ref="D37:G37"/>
    <mergeCell ref="D38:G38"/>
    <mergeCell ref="D29:G29"/>
    <mergeCell ref="D30:G30"/>
    <mergeCell ref="D31:G31"/>
    <mergeCell ref="D32:G32"/>
    <mergeCell ref="D33:G33"/>
    <mergeCell ref="D24:G24"/>
    <mergeCell ref="D25:G25"/>
    <mergeCell ref="D26:G26"/>
    <mergeCell ref="D27:G27"/>
    <mergeCell ref="D28:G28"/>
    <mergeCell ref="B20:C20"/>
    <mergeCell ref="D20:G20"/>
    <mergeCell ref="D21:G21"/>
    <mergeCell ref="D22:G22"/>
    <mergeCell ref="D23:G23"/>
    <mergeCell ref="B14:J14"/>
    <mergeCell ref="B15:J15"/>
    <mergeCell ref="B17:J17"/>
    <mergeCell ref="B18:J18"/>
    <mergeCell ref="B19:J19"/>
    <mergeCell ref="B9:J9"/>
    <mergeCell ref="B10:J10"/>
    <mergeCell ref="B11:J11"/>
    <mergeCell ref="B12:J12"/>
    <mergeCell ref="B13:J13"/>
    <mergeCell ref="B1:J1"/>
    <mergeCell ref="B5:J5"/>
    <mergeCell ref="B6:J6"/>
    <mergeCell ref="B7:J7"/>
    <mergeCell ref="B8:J8"/>
  </mergeCells>
  <printOptions horizontalCentered="1"/>
  <pageMargins left="1.1811023622047245" right="0.39370078740157483" top="0.59055118110236227" bottom="0.19685039370078741" header="0.51181102362204722" footer="0.51181102362204722"/>
  <pageSetup paperSize="9" scale="70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9"/>
  <sheetViews>
    <sheetView showGridLines="0" topLeftCell="A11" zoomScale="80" zoomScaleNormal="80" zoomScaleSheetLayoutView="75" workbookViewId="0">
      <selection activeCell="B6" sqref="B6:N6"/>
    </sheetView>
  </sheetViews>
  <sheetFormatPr defaultRowHeight="15" customHeight="1"/>
  <cols>
    <col min="1" max="1" width="9.140625" style="109"/>
    <col min="2" max="2" width="6" style="110" customWidth="1"/>
    <col min="3" max="3" width="32.85546875" style="109" customWidth="1"/>
    <col min="4" max="11" width="15.7109375" style="109" customWidth="1"/>
    <col min="12" max="12" width="13.140625" style="109" customWidth="1"/>
    <col min="13" max="14" width="15.7109375" style="109" customWidth="1"/>
    <col min="15" max="15" width="20.28515625" style="109" customWidth="1"/>
    <col min="16" max="16" width="13.28515625" style="109" customWidth="1"/>
    <col min="17" max="17" width="22" style="109" customWidth="1"/>
    <col min="18" max="19" width="19.85546875" style="109" customWidth="1"/>
    <col min="20" max="20" width="43.140625" style="109" customWidth="1"/>
    <col min="21" max="21" width="20.140625" style="109" customWidth="1"/>
    <col min="22" max="22" width="46.7109375" style="109" customWidth="1"/>
    <col min="23" max="23" width="22" style="109" customWidth="1"/>
    <col min="24" max="24" width="49.7109375" style="109" customWidth="1"/>
    <col min="25" max="25" width="33.85546875" style="109" customWidth="1"/>
    <col min="26" max="16384" width="9.140625" style="109"/>
  </cols>
  <sheetData>
    <row r="1" spans="2:25" ht="33.75" customHeight="1">
      <c r="B1" s="206" t="s">
        <v>0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2:25" ht="15" customHeight="1">
      <c r="J2" s="109" t="s">
        <v>262</v>
      </c>
    </row>
    <row r="3" spans="2:25" ht="15" customHeight="1">
      <c r="J3" s="109" t="s">
        <v>261</v>
      </c>
    </row>
    <row r="5" spans="2:25" ht="15" customHeight="1">
      <c r="B5" s="207" t="s">
        <v>260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</row>
    <row r="6" spans="2:25" ht="14.25" customHeight="1">
      <c r="B6" s="207" t="s">
        <v>259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</row>
    <row r="7" spans="2:25" ht="15" customHeight="1">
      <c r="G7" s="203" t="s">
        <v>4</v>
      </c>
      <c r="H7" s="203"/>
      <c r="I7" s="203"/>
    </row>
    <row r="8" spans="2:25" ht="15" customHeight="1">
      <c r="B8" s="207" t="s">
        <v>258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</row>
    <row r="9" spans="2:25" ht="22.5" customHeight="1">
      <c r="G9" s="202">
        <v>45382</v>
      </c>
      <c r="H9" s="202"/>
      <c r="I9" s="202"/>
    </row>
    <row r="10" spans="2:25" ht="15" customHeight="1">
      <c r="B10" s="208" t="s">
        <v>12</v>
      </c>
      <c r="C10" s="208" t="s">
        <v>257</v>
      </c>
      <c r="D10" s="208" t="s">
        <v>256</v>
      </c>
      <c r="E10" s="210" t="s">
        <v>255</v>
      </c>
      <c r="F10" s="211"/>
      <c r="G10" s="211"/>
      <c r="H10" s="211"/>
      <c r="I10" s="211"/>
      <c r="J10" s="211"/>
      <c r="K10" s="211"/>
      <c r="L10" s="211"/>
      <c r="M10" s="212"/>
      <c r="N10" s="208" t="s">
        <v>254</v>
      </c>
    </row>
    <row r="11" spans="2:25" ht="123" customHeight="1">
      <c r="B11" s="209"/>
      <c r="C11" s="209"/>
      <c r="D11" s="209"/>
      <c r="E11" s="125" t="s">
        <v>253</v>
      </c>
      <c r="F11" s="125" t="s">
        <v>252</v>
      </c>
      <c r="G11" s="125" t="s">
        <v>251</v>
      </c>
      <c r="H11" s="125" t="s">
        <v>250</v>
      </c>
      <c r="I11" s="125" t="s">
        <v>249</v>
      </c>
      <c r="J11" s="126" t="s">
        <v>248</v>
      </c>
      <c r="K11" s="125" t="s">
        <v>247</v>
      </c>
      <c r="L11" s="125" t="s">
        <v>246</v>
      </c>
      <c r="M11" s="124" t="s">
        <v>245</v>
      </c>
      <c r="N11" s="209"/>
      <c r="P11" s="113"/>
      <c r="Q11" s="113"/>
      <c r="R11" s="113"/>
      <c r="S11" s="113"/>
      <c r="T11" s="113"/>
      <c r="U11" s="113"/>
      <c r="V11" s="113"/>
      <c r="W11" s="113"/>
      <c r="X11" s="113"/>
      <c r="Y11" s="113"/>
    </row>
    <row r="12" spans="2:25" ht="15" customHeight="1">
      <c r="B12" s="122">
        <v>1</v>
      </c>
      <c r="C12" s="122">
        <v>2</v>
      </c>
      <c r="D12" s="122">
        <v>3</v>
      </c>
      <c r="E12" s="122">
        <v>4</v>
      </c>
      <c r="F12" s="122">
        <v>5</v>
      </c>
      <c r="G12" s="122">
        <v>6</v>
      </c>
      <c r="H12" s="122">
        <v>7</v>
      </c>
      <c r="I12" s="122">
        <v>8</v>
      </c>
      <c r="J12" s="122">
        <v>9</v>
      </c>
      <c r="K12" s="122">
        <v>10</v>
      </c>
      <c r="L12" s="123" t="s">
        <v>244</v>
      </c>
      <c r="M12" s="122">
        <v>12</v>
      </c>
      <c r="N12" s="122">
        <v>13</v>
      </c>
      <c r="P12" s="113"/>
      <c r="Q12" s="113"/>
      <c r="R12" s="113"/>
      <c r="S12" s="113"/>
      <c r="T12" s="113"/>
      <c r="U12" s="113"/>
      <c r="V12" s="113"/>
      <c r="W12" s="113"/>
      <c r="X12" s="113"/>
      <c r="Y12" s="113"/>
    </row>
    <row r="13" spans="2:25" ht="71.25" customHeight="1">
      <c r="B13" s="117" t="s">
        <v>243</v>
      </c>
      <c r="C13" s="116" t="s">
        <v>242</v>
      </c>
      <c r="D13" s="115">
        <f t="shared" ref="D13:M13" si="0">SUM(D14:D15)</f>
        <v>0</v>
      </c>
      <c r="E13" s="115">
        <f t="shared" si="0"/>
        <v>7100</v>
      </c>
      <c r="F13" s="115">
        <f t="shared" si="0"/>
        <v>0</v>
      </c>
      <c r="G13" s="115">
        <f t="shared" si="0"/>
        <v>0</v>
      </c>
      <c r="H13" s="115">
        <f t="shared" si="0"/>
        <v>0</v>
      </c>
      <c r="I13" s="115">
        <f t="shared" si="0"/>
        <v>0</v>
      </c>
      <c r="J13" s="115">
        <f t="shared" si="0"/>
        <v>-7100</v>
      </c>
      <c r="K13" s="115">
        <f t="shared" si="0"/>
        <v>0</v>
      </c>
      <c r="L13" s="115">
        <f t="shared" si="0"/>
        <v>0</v>
      </c>
      <c r="M13" s="115">
        <f t="shared" si="0"/>
        <v>0</v>
      </c>
      <c r="N13" s="115">
        <f t="shared" ref="N13:N25" si="1">SUM(D13:M13)</f>
        <v>0</v>
      </c>
      <c r="O13" s="114"/>
      <c r="P13" s="111"/>
      <c r="Q13" s="111"/>
      <c r="R13" s="111"/>
      <c r="S13" s="111"/>
      <c r="T13" s="111"/>
      <c r="U13" s="111"/>
      <c r="V13" s="111"/>
      <c r="W13" s="111"/>
      <c r="X13" s="111"/>
      <c r="Y13" s="111"/>
    </row>
    <row r="14" spans="2:25" ht="15" customHeight="1">
      <c r="B14" s="120" t="s">
        <v>241</v>
      </c>
      <c r="C14" s="119" t="s">
        <v>228</v>
      </c>
      <c r="D14" s="118">
        <v>0</v>
      </c>
      <c r="E14" s="118" t="s">
        <v>23</v>
      </c>
      <c r="F14" s="118" t="s">
        <v>23</v>
      </c>
      <c r="G14" s="118" t="s">
        <v>23</v>
      </c>
      <c r="H14" s="118" t="s">
        <v>23</v>
      </c>
      <c r="I14" s="118" t="s">
        <v>23</v>
      </c>
      <c r="J14" s="118" t="s">
        <v>23</v>
      </c>
      <c r="K14" s="118" t="s">
        <v>23</v>
      </c>
      <c r="L14" s="118" t="s">
        <v>23</v>
      </c>
      <c r="M14" s="118" t="s">
        <v>23</v>
      </c>
      <c r="N14" s="118">
        <f t="shared" si="1"/>
        <v>0</v>
      </c>
      <c r="O14" s="121"/>
    </row>
    <row r="15" spans="2:25" ht="15" customHeight="1">
      <c r="B15" s="120" t="s">
        <v>240</v>
      </c>
      <c r="C15" s="119" t="s">
        <v>226</v>
      </c>
      <c r="D15" s="118">
        <v>0</v>
      </c>
      <c r="E15" s="118">
        <v>7100</v>
      </c>
      <c r="F15" s="118" t="s">
        <v>23</v>
      </c>
      <c r="G15" s="118" t="s">
        <v>23</v>
      </c>
      <c r="H15" s="118" t="s">
        <v>23</v>
      </c>
      <c r="I15" s="118" t="s">
        <v>23</v>
      </c>
      <c r="J15" s="118">
        <v>-7100</v>
      </c>
      <c r="K15" s="118" t="s">
        <v>23</v>
      </c>
      <c r="L15" s="118" t="s">
        <v>23</v>
      </c>
      <c r="M15" s="118">
        <v>0</v>
      </c>
      <c r="N15" s="118">
        <f t="shared" si="1"/>
        <v>0</v>
      </c>
      <c r="O15" s="114"/>
    </row>
    <row r="16" spans="2:25" ht="74.25" customHeight="1">
      <c r="B16" s="117" t="s">
        <v>239</v>
      </c>
      <c r="C16" s="116" t="s">
        <v>238</v>
      </c>
      <c r="D16" s="115">
        <f t="shared" ref="D16:M16" si="2">SUM(D17:D18)</f>
        <v>91130.85</v>
      </c>
      <c r="E16" s="115">
        <f t="shared" si="2"/>
        <v>60937.41</v>
      </c>
      <c r="F16" s="115">
        <f t="shared" si="2"/>
        <v>0</v>
      </c>
      <c r="G16" s="115">
        <f t="shared" si="2"/>
        <v>0</v>
      </c>
      <c r="H16" s="115">
        <f t="shared" si="2"/>
        <v>0</v>
      </c>
      <c r="I16" s="115">
        <f t="shared" si="2"/>
        <v>0</v>
      </c>
      <c r="J16" s="115">
        <f t="shared" si="2"/>
        <v>-62331.05</v>
      </c>
      <c r="K16" s="115">
        <f t="shared" si="2"/>
        <v>0</v>
      </c>
      <c r="L16" s="115">
        <f t="shared" si="2"/>
        <v>0</v>
      </c>
      <c r="M16" s="115">
        <f t="shared" si="2"/>
        <v>0</v>
      </c>
      <c r="N16" s="115">
        <f t="shared" si="1"/>
        <v>89737.21</v>
      </c>
      <c r="O16" s="114"/>
    </row>
    <row r="17" spans="1:26" ht="15" customHeight="1">
      <c r="B17" s="120" t="s">
        <v>237</v>
      </c>
      <c r="C17" s="119" t="s">
        <v>228</v>
      </c>
      <c r="D17" s="118">
        <v>90887.96</v>
      </c>
      <c r="E17" s="118">
        <v>10</v>
      </c>
      <c r="F17" s="118" t="s">
        <v>23</v>
      </c>
      <c r="G17" s="118" t="s">
        <v>23</v>
      </c>
      <c r="H17" s="118" t="s">
        <v>23</v>
      </c>
      <c r="I17" s="118" t="s">
        <v>23</v>
      </c>
      <c r="J17" s="118">
        <v>-1160.75</v>
      </c>
      <c r="K17" s="118" t="s">
        <v>23</v>
      </c>
      <c r="L17" s="118" t="s">
        <v>23</v>
      </c>
      <c r="M17" s="118">
        <v>0</v>
      </c>
      <c r="N17" s="118">
        <f t="shared" si="1"/>
        <v>89737.21</v>
      </c>
      <c r="O17" s="114"/>
    </row>
    <row r="18" spans="1:26" ht="15" customHeight="1">
      <c r="B18" s="120" t="s">
        <v>236</v>
      </c>
      <c r="C18" s="119" t="s">
        <v>226</v>
      </c>
      <c r="D18" s="118">
        <v>242.89</v>
      </c>
      <c r="E18" s="118">
        <v>60927.41</v>
      </c>
      <c r="F18" s="118" t="s">
        <v>23</v>
      </c>
      <c r="G18" s="118" t="s">
        <v>23</v>
      </c>
      <c r="H18" s="118" t="s">
        <v>23</v>
      </c>
      <c r="I18" s="118" t="s">
        <v>23</v>
      </c>
      <c r="J18" s="118">
        <v>-61170.3</v>
      </c>
      <c r="K18" s="118" t="s">
        <v>23</v>
      </c>
      <c r="L18" s="118" t="s">
        <v>23</v>
      </c>
      <c r="M18" s="118">
        <v>0</v>
      </c>
      <c r="N18" s="118">
        <f t="shared" si="1"/>
        <v>0</v>
      </c>
      <c r="O18" s="114"/>
    </row>
    <row r="19" spans="1:26" ht="114.75" customHeight="1">
      <c r="B19" s="117" t="s">
        <v>235</v>
      </c>
      <c r="C19" s="116" t="s">
        <v>234</v>
      </c>
      <c r="D19" s="115">
        <f t="shared" ref="D19:M19" si="3">SUM(D20:D21)</f>
        <v>0</v>
      </c>
      <c r="E19" s="115">
        <f t="shared" si="3"/>
        <v>0</v>
      </c>
      <c r="F19" s="115">
        <f t="shared" si="3"/>
        <v>0</v>
      </c>
      <c r="G19" s="115">
        <f t="shared" si="3"/>
        <v>0</v>
      </c>
      <c r="H19" s="115">
        <f t="shared" si="3"/>
        <v>0</v>
      </c>
      <c r="I19" s="115">
        <f t="shared" si="3"/>
        <v>0</v>
      </c>
      <c r="J19" s="115">
        <f t="shared" si="3"/>
        <v>0</v>
      </c>
      <c r="K19" s="115">
        <f t="shared" si="3"/>
        <v>0</v>
      </c>
      <c r="L19" s="115">
        <f t="shared" si="3"/>
        <v>0</v>
      </c>
      <c r="M19" s="115">
        <f t="shared" si="3"/>
        <v>0</v>
      </c>
      <c r="N19" s="115">
        <f t="shared" si="1"/>
        <v>0</v>
      </c>
      <c r="O19" s="114"/>
    </row>
    <row r="20" spans="1:26" ht="15" customHeight="1">
      <c r="B20" s="120" t="s">
        <v>233</v>
      </c>
      <c r="C20" s="119" t="s">
        <v>228</v>
      </c>
      <c r="D20" s="118">
        <v>0</v>
      </c>
      <c r="E20" s="118" t="s">
        <v>23</v>
      </c>
      <c r="F20" s="118" t="s">
        <v>23</v>
      </c>
      <c r="G20" s="118" t="s">
        <v>23</v>
      </c>
      <c r="H20" s="118" t="s">
        <v>23</v>
      </c>
      <c r="I20" s="118" t="s">
        <v>23</v>
      </c>
      <c r="J20" s="118" t="s">
        <v>23</v>
      </c>
      <c r="K20" s="118" t="s">
        <v>23</v>
      </c>
      <c r="L20" s="118" t="s">
        <v>23</v>
      </c>
      <c r="M20" s="118" t="s">
        <v>23</v>
      </c>
      <c r="N20" s="118">
        <f t="shared" si="1"/>
        <v>0</v>
      </c>
      <c r="O20" s="114"/>
    </row>
    <row r="21" spans="1:26" ht="15" customHeight="1">
      <c r="B21" s="120" t="s">
        <v>232</v>
      </c>
      <c r="C21" s="119" t="s">
        <v>226</v>
      </c>
      <c r="D21" s="118">
        <v>0</v>
      </c>
      <c r="E21" s="118" t="s">
        <v>23</v>
      </c>
      <c r="F21" s="118" t="s">
        <v>23</v>
      </c>
      <c r="G21" s="118" t="s">
        <v>23</v>
      </c>
      <c r="H21" s="118" t="s">
        <v>23</v>
      </c>
      <c r="I21" s="118" t="s">
        <v>23</v>
      </c>
      <c r="J21" s="118" t="s">
        <v>23</v>
      </c>
      <c r="K21" s="118" t="s">
        <v>23</v>
      </c>
      <c r="L21" s="118" t="s">
        <v>23</v>
      </c>
      <c r="M21" s="118" t="s">
        <v>23</v>
      </c>
      <c r="N21" s="118">
        <f t="shared" si="1"/>
        <v>0</v>
      </c>
      <c r="O21" s="114"/>
    </row>
    <row r="22" spans="1:26" ht="27.75" customHeight="1">
      <c r="B22" s="117" t="s">
        <v>231</v>
      </c>
      <c r="C22" s="116" t="s">
        <v>230</v>
      </c>
      <c r="D22" s="115">
        <f t="shared" ref="D22:M22" si="4">SUM(D23:D24)</f>
        <v>3576.71</v>
      </c>
      <c r="E22" s="115">
        <f t="shared" si="4"/>
        <v>500</v>
      </c>
      <c r="F22" s="115">
        <f t="shared" si="4"/>
        <v>0</v>
      </c>
      <c r="G22" s="115">
        <f t="shared" si="4"/>
        <v>0</v>
      </c>
      <c r="H22" s="115">
        <f t="shared" si="4"/>
        <v>0</v>
      </c>
      <c r="I22" s="115">
        <f t="shared" si="4"/>
        <v>0</v>
      </c>
      <c r="J22" s="115">
        <f t="shared" si="4"/>
        <v>-1097.8600000000001</v>
      </c>
      <c r="K22" s="115">
        <f t="shared" si="4"/>
        <v>0</v>
      </c>
      <c r="L22" s="115">
        <f t="shared" si="4"/>
        <v>0</v>
      </c>
      <c r="M22" s="115">
        <f t="shared" si="4"/>
        <v>0</v>
      </c>
      <c r="N22" s="115">
        <f t="shared" si="1"/>
        <v>2978.85</v>
      </c>
      <c r="O22" s="114"/>
    </row>
    <row r="23" spans="1:26" ht="15" customHeight="1">
      <c r="B23" s="120" t="s">
        <v>229</v>
      </c>
      <c r="C23" s="119" t="s">
        <v>228</v>
      </c>
      <c r="D23" s="118">
        <v>0</v>
      </c>
      <c r="E23" s="118">
        <v>0</v>
      </c>
      <c r="F23" s="118">
        <v>751.36</v>
      </c>
      <c r="G23" s="118" t="s">
        <v>23</v>
      </c>
      <c r="H23" s="118" t="s">
        <v>23</v>
      </c>
      <c r="I23" s="118" t="s">
        <v>23</v>
      </c>
      <c r="J23" s="118">
        <v>-751.36</v>
      </c>
      <c r="K23" s="118" t="s">
        <v>23</v>
      </c>
      <c r="L23" s="118" t="s">
        <v>23</v>
      </c>
      <c r="M23" s="118" t="s">
        <v>23</v>
      </c>
      <c r="N23" s="118">
        <f t="shared" si="1"/>
        <v>0</v>
      </c>
      <c r="O23" s="114"/>
    </row>
    <row r="24" spans="1:26" ht="15" customHeight="1">
      <c r="B24" s="120" t="s">
        <v>227</v>
      </c>
      <c r="C24" s="119" t="s">
        <v>226</v>
      </c>
      <c r="D24" s="118">
        <v>3576.71</v>
      </c>
      <c r="E24" s="118">
        <v>500</v>
      </c>
      <c r="F24" s="118">
        <v>-751.36</v>
      </c>
      <c r="G24" s="118" t="s">
        <v>23</v>
      </c>
      <c r="H24" s="118" t="s">
        <v>23</v>
      </c>
      <c r="I24" s="118" t="s">
        <v>23</v>
      </c>
      <c r="J24" s="118">
        <v>-346.5</v>
      </c>
      <c r="K24" s="118" t="s">
        <v>23</v>
      </c>
      <c r="L24" s="118" t="s">
        <v>23</v>
      </c>
      <c r="M24" s="118" t="s">
        <v>23</v>
      </c>
      <c r="N24" s="118">
        <f t="shared" si="1"/>
        <v>2978.85</v>
      </c>
      <c r="O24" s="114"/>
    </row>
    <row r="25" spans="1:26" ht="28.5" customHeight="1">
      <c r="B25" s="117" t="s">
        <v>225</v>
      </c>
      <c r="C25" s="116" t="s">
        <v>224</v>
      </c>
      <c r="D25" s="115">
        <f t="shared" ref="D25:M25" si="5">SUM(D13,D16,D19,D22)</f>
        <v>94707.560000000012</v>
      </c>
      <c r="E25" s="115">
        <f t="shared" si="5"/>
        <v>68537.41</v>
      </c>
      <c r="F25" s="115">
        <f t="shared" si="5"/>
        <v>0</v>
      </c>
      <c r="G25" s="115">
        <f t="shared" si="5"/>
        <v>0</v>
      </c>
      <c r="H25" s="115">
        <f t="shared" si="5"/>
        <v>0</v>
      </c>
      <c r="I25" s="115">
        <f t="shared" si="5"/>
        <v>0</v>
      </c>
      <c r="J25" s="115">
        <f t="shared" si="5"/>
        <v>-70528.91</v>
      </c>
      <c r="K25" s="115">
        <f t="shared" si="5"/>
        <v>0</v>
      </c>
      <c r="L25" s="115">
        <f t="shared" si="5"/>
        <v>0</v>
      </c>
      <c r="M25" s="115">
        <f t="shared" si="5"/>
        <v>0</v>
      </c>
      <c r="N25" s="115">
        <f t="shared" si="1"/>
        <v>92716.060000000027</v>
      </c>
      <c r="O25" s="114"/>
    </row>
    <row r="26" spans="1:26" ht="15" customHeight="1">
      <c r="B26" s="204" t="s">
        <v>223</v>
      </c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</row>
    <row r="27" spans="1:26" s="113" customFormat="1" ht="15" customHeight="1">
      <c r="A27" s="112"/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P27" s="109"/>
      <c r="Q27" s="109"/>
      <c r="R27" s="109"/>
      <c r="S27" s="109"/>
      <c r="T27" s="109"/>
      <c r="U27" s="109"/>
      <c r="V27" s="109"/>
      <c r="W27" s="109"/>
      <c r="X27" s="109"/>
      <c r="Y27" s="109"/>
    </row>
    <row r="28" spans="1:26" s="113" customFormat="1" ht="15" customHeight="1">
      <c r="A28" s="112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12"/>
    </row>
    <row r="29" spans="1:26" s="111" customFormat="1" ht="12.75" customHeight="1">
      <c r="A29" s="112"/>
      <c r="P29" s="109"/>
      <c r="Q29" s="109"/>
      <c r="R29" s="109"/>
      <c r="S29" s="109"/>
      <c r="T29" s="109"/>
      <c r="U29" s="109"/>
      <c r="V29" s="109"/>
      <c r="W29" s="109"/>
      <c r="X29" s="109"/>
      <c r="Y29" s="109"/>
    </row>
  </sheetData>
  <mergeCells count="12">
    <mergeCell ref="G9:I9"/>
    <mergeCell ref="G7:I7"/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</mergeCells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5</vt:i4>
      </vt:variant>
    </vt:vector>
  </HeadingPairs>
  <TitlesOfParts>
    <vt:vector size="8" baseType="lpstr">
      <vt:lpstr>FBA</vt:lpstr>
      <vt:lpstr>VRA</vt:lpstr>
      <vt:lpstr>FINANSAVIMO SUMOS</vt:lpstr>
      <vt:lpstr>FBA!Print_Area</vt:lpstr>
      <vt:lpstr>'FINANSAVIMO SUMOS'!Print_Area</vt:lpstr>
      <vt:lpstr>FBA!Print_Titles</vt:lpstr>
      <vt:lpstr>'FINANSAVIMO SUMOS'!Print_Titles</vt:lpstr>
      <vt:lpstr>VRA!Print_Titles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Erika Venckuvienė</cp:lastModifiedBy>
  <cp:lastPrinted>2017-06-13T08:22:39Z</cp:lastPrinted>
  <dcterms:created xsi:type="dcterms:W3CDTF">2009-07-20T14:30:53Z</dcterms:created>
  <dcterms:modified xsi:type="dcterms:W3CDTF">2024-04-24T09:48:35Z</dcterms:modified>
</cp:coreProperties>
</file>