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5m\Finansinės ataskaitos 2025m\"/>
    </mc:Choice>
  </mc:AlternateContent>
  <xr:revisionPtr revIDLastSave="0" documentId="13_ncr:1_{B6092D6E-C4C2-41D4-A80C-BDA5A58F1044}" xr6:coauthVersionLast="47" xr6:coauthVersionMax="47" xr10:uidLastSave="{00000000-0000-0000-0000-000000000000}"/>
  <bookViews>
    <workbookView xWindow="-120" yWindow="-120" windowWidth="29040" windowHeight="15840" activeTab="2" xr2:uid="{51C144FD-36C2-4938-9FE7-F0A453EDF9B1}"/>
  </bookViews>
  <sheets>
    <sheet name="FBA" sheetId="1" r:id="rId1"/>
    <sheet name="VRA" sheetId="2" r:id="rId2"/>
    <sheet name="FINANSAVIMO SUMOS" sheetId="3" r:id="rId3"/>
  </sheets>
  <definedNames>
    <definedName name="_xlnm.Print_Area" localSheetId="2">'FINANSAVIMO SUMOS'!$A$1:$N$29</definedName>
    <definedName name="_xlnm.Print_Titles" localSheetId="0">FBA!$19:$19</definedName>
    <definedName name="_xlnm.Print_Titles" localSheetId="2">'FINANSAVIMO SUMOS'!$10:$12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2" l="1"/>
  <c r="I47" i="2"/>
  <c r="J31" i="2"/>
  <c r="I31" i="2"/>
  <c r="J28" i="2"/>
  <c r="I28" i="2"/>
  <c r="J22" i="2"/>
  <c r="I22" i="2"/>
  <c r="J21" i="2"/>
  <c r="J46" i="2" s="1"/>
  <c r="J54" i="2" s="1"/>
  <c r="J56" i="2" s="1"/>
  <c r="I21" i="2"/>
  <c r="I46" i="2" s="1"/>
  <c r="I54" i="2" s="1"/>
  <c r="I56" i="2" s="1"/>
  <c r="D13" i="3" l="1"/>
  <c r="E13" i="3"/>
  <c r="F13" i="3"/>
  <c r="G13" i="3"/>
  <c r="H13" i="3"/>
  <c r="I13" i="3"/>
  <c r="J13" i="3"/>
  <c r="K13" i="3"/>
  <c r="L13" i="3"/>
  <c r="M13" i="3"/>
  <c r="M25" i="3" s="1"/>
  <c r="N13" i="3"/>
  <c r="N14" i="3"/>
  <c r="N15" i="3"/>
  <c r="D16" i="3"/>
  <c r="E16" i="3"/>
  <c r="F16" i="3"/>
  <c r="G16" i="3"/>
  <c r="H16" i="3"/>
  <c r="I16" i="3"/>
  <c r="J16" i="3"/>
  <c r="K16" i="3"/>
  <c r="L16" i="3"/>
  <c r="L25" i="3" s="1"/>
  <c r="M16" i="3"/>
  <c r="N16" i="3"/>
  <c r="N17" i="3"/>
  <c r="N18" i="3"/>
  <c r="D19" i="3"/>
  <c r="E19" i="3"/>
  <c r="F19" i="3"/>
  <c r="G19" i="3"/>
  <c r="H19" i="3"/>
  <c r="I19" i="3"/>
  <c r="N19" i="3" s="1"/>
  <c r="J19" i="3"/>
  <c r="K19" i="3"/>
  <c r="L19" i="3"/>
  <c r="M19" i="3"/>
  <c r="N20" i="3"/>
  <c r="N21" i="3"/>
  <c r="D22" i="3"/>
  <c r="E22" i="3"/>
  <c r="F22" i="3"/>
  <c r="G22" i="3"/>
  <c r="H22" i="3"/>
  <c r="N22" i="3" s="1"/>
  <c r="I22" i="3"/>
  <c r="J22" i="3"/>
  <c r="K22" i="3"/>
  <c r="L22" i="3"/>
  <c r="M22" i="3"/>
  <c r="N23" i="3"/>
  <c r="N24" i="3"/>
  <c r="D25" i="3"/>
  <c r="E25" i="3"/>
  <c r="F25" i="3"/>
  <c r="G25" i="3"/>
  <c r="H25" i="3"/>
  <c r="I25" i="3"/>
  <c r="J25" i="3"/>
  <c r="K25" i="3"/>
  <c r="G21" i="1"/>
  <c r="G20" i="1" s="1"/>
  <c r="G58" i="1" s="1"/>
  <c r="H21" i="1"/>
  <c r="G27" i="1"/>
  <c r="H27" i="1"/>
  <c r="G42" i="1"/>
  <c r="G41" i="1" s="1"/>
  <c r="H42" i="1"/>
  <c r="H41" i="1" s="1"/>
  <c r="G49" i="1"/>
  <c r="H49" i="1"/>
  <c r="G59" i="1"/>
  <c r="H59" i="1"/>
  <c r="G65" i="1"/>
  <c r="H65" i="1"/>
  <c r="G75" i="1"/>
  <c r="G69" i="1" s="1"/>
  <c r="H75" i="1"/>
  <c r="H69" i="1" s="1"/>
  <c r="G86" i="1"/>
  <c r="G84" i="1" s="1"/>
  <c r="H86" i="1"/>
  <c r="H84" i="1" s="1"/>
  <c r="G90" i="1"/>
  <c r="H90" i="1"/>
  <c r="N25" i="3" l="1"/>
  <c r="H64" i="1"/>
  <c r="H94" i="1" s="1"/>
  <c r="H20" i="1"/>
  <c r="H58" i="1" s="1"/>
  <c r="G64" i="1"/>
  <c r="G9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DEEC3A50-DA8E-4E8C-8A58-B09AF7A208F4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BE0A253F-A8F6-414E-885F-D307844D435B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9BF685AA-E634-427A-B174-71CB9BDC07BE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979692CD-D46C-4BE4-B623-00C760295E4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AB1ED1F-B346-4ED7-96DA-1D595CEF480B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41F7860C-BF60-4776-9DF3-BA57C821B2C3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2C0FD09D-0C6C-43F3-86B8-2718D72AC1DB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407B1CC7-1514-4575-8DC1-F379FE6779E2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 xr:uid="{4D5B90F6-63C1-427C-A4E0-ACB55D6B9922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 xr:uid="{57A8F565-CD07-4065-BA9B-0B0ABF32678C}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 xr:uid="{D5076821-302A-4DD6-9C2D-3CB8613286FC}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 xr:uid="{578BFEE7-EDB0-4DE2-A5AD-55896681CDDE}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 xr:uid="{C6502DE8-5C9E-48F5-B259-237EC4522A7D}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 xr:uid="{8C7BD2DD-DF7D-4F39-97C0-D1AEB707D3C9}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 xr:uid="{30CAB18C-6136-471E-BF2B-03C9BE2CD29B}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 xr:uid="{B5B23913-AFDF-42D6-AD1F-C7D509884790}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 xr:uid="{1EA7912C-F9E7-4250-B7AF-CC13A7FDEA59}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 xr:uid="{EAFC9138-3182-4315-BA4F-7E8DE68C792C}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 xr:uid="{F241B407-F38F-4CCC-9BD0-066FFD664C69}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 xr:uid="{EFE35325-540D-4106-8DB0-BA3C3FD70467}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 xr:uid="{76E1473E-E16D-4435-BC4D-04605695400B}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 xr:uid="{282B7E9B-A2EC-4D12-A418-9D66B5D23307}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 xr:uid="{082B4F03-A35B-474B-A8FB-179FA9EB80A5}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 xr:uid="{BB22CD44-9F96-416B-B1D5-49094720D207}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 xr:uid="{CA7D1A13-6970-498E-B4D9-850E2ADFD094}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 xr:uid="{2254CB08-43B3-4814-8FE8-D39E4B1D067A}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 xr:uid="{2B329E65-FEF3-4624-A57E-210556F653B7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F65B1792-1612-4355-92B1-61CC7C2C00A4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2AF8B51F-C643-4EA2-AE6F-D0AEA77D394F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072FC423-0512-4AA7-A42C-4C5384C1C68D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E4C830AC-D352-4E3A-B809-ADECA9B7C596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309CC195-E873-44AF-983C-C3AD00F890AF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A1D9BF34-329A-489C-AAAA-13A0579FD23E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22001530-29CF-4858-B349-9BF444AB49E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1C5E565E-48FC-418E-8694-B51BE25CCE31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457F213D-EAE5-43AD-A12E-31752D122836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87D616AA-2B36-49EA-B4F4-A750A46C4547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08DE039C-D359-417B-A145-BD0F7CCFDDB2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282B24A5-8507-44DD-99EB-060805DDDD86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9B77FCCA-BE1B-4234-8E62-46C048442225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1A2FE96-D9F8-40B4-A4C2-1A7F6D4EE523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00923ED2-8027-48CE-8FE2-9DAB746A4F82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C791D217-E50D-4EB4-9832-EFB9AD2C99E5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58AAEB66-07B3-4647-9AC1-20FD30514B8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A8868D2C-F297-458A-AFF2-52C26EC9CA2F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B53F65F1-F98C-4CCE-86C8-3A0CE0D7B13F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C1FAF4A2-9465-4B75-AAB1-9573A314BFFA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DDF6DF5D-4E12-4FE8-8606-27D681F68495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A88324D7-42C6-4CE6-A5B9-9AC87F3D415E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3251839A-064D-4C98-A39B-397E73A59F22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FD77AA29-0691-46E8-8654-974E89643807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4B313ABF-1FD1-4325-B55E-6E89CF7D07CC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31A06A35-C862-49D3-B2F9-C77E3233546D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2D271B5D-09AE-457F-9F77-087A0D33C663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CBCA4385-58F1-486D-A8E3-13892307B41E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4C5504C-0913-411E-9593-3F3BDA5128E8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5947B7DA-0E6D-4D0F-8AE4-B5E45840DF1F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464FB8C4-C87E-46AD-98CE-62ED2F64D77D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44BABDB3-4A0F-4062-97A6-9AD7A046B372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1B7A1A68-D32E-4CE1-9709-A3F6960F3EFB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21BA1FC9-48E7-4045-8485-1EE6B4A0FE9C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482DEA29-95EA-4B2F-9D17-FE99714B19BA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FDD1820B-B18E-49F5-9126-4B5DEF54E8B8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C053E897-3219-49E0-9A8D-22F68DA7141A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EF4726F0-8C1F-435B-BB35-B5F7BE1FD669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B6F16E17-D5CF-4215-9528-0D8E5C58BBE1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E45FF754-2276-47DF-A9D7-B39326B1A3A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6BF16CD1-0434-4C92-9993-77C9DAF1CF6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2373F616-61A8-412D-9D28-852F4676894E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8F4BE230-9A29-4AF7-AB10-E4DFD705883C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56397452-81A3-46D9-884A-3C8C275FE643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A8AC1D15-41C9-4E0B-A1D1-B1871C95E493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46323572-3A7D-402A-A992-7E177B666529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1C5C51D4-A650-47A0-A218-86997056F88A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B87B972D-E59C-4496-B9F2-76D1EEF2D3BB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EBDD0C5A-20F0-4369-9C3F-96D1A743B34A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EC3B54DF-E233-40CB-9303-643CBA4AF706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91BF11E3-F5FA-4A91-AC14-79A6B6A49ED5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7519093D-E7CD-4192-9C5B-816AFA1F0B06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79D8EE93-FC0D-49F4-98F0-F4330C88D7E4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7D247D7F-38A8-4455-94F9-F29AFB77886F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DD0F1CC2-1C65-4949-A6FE-8BC1C30A2886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385E103C-A4ED-4678-BEFD-C3025AA8181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1071C358-75BF-4EC3-997A-CA1883821031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C41F80D8-1D30-41F0-85E8-CA44F4892D6B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D59A3234-66FB-45BC-9672-8967A43FBA64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F5135EF4-7174-4A06-B566-2C592C0A0FE6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C0E4F34A-8FAB-489C-8B83-03383629DD82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FE09F407-8F72-4184-97BF-CEE6AB27B2E5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C30B596F-C662-42F4-BA84-B62379CC57CE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586F1E7C-BC8C-4B74-8A36-7AE74BBCE864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32A65EC2-0903-465A-A584-7B7CCA154819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2BE632E5-388D-4917-89F6-F5F9F05BF9C8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229093D6-01B5-4066-8278-F836BF96E831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512F08C2-DED6-4D4C-AE78-F03E5C49BE22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83BFCF22-6874-4285-A32B-BEFE9E27418A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DE6A292D-FF20-45A1-8EFB-BC4769497E77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BF01B8C0-6DA7-4E94-B965-D32A5304A0E5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D68DC74B-8A3A-4876-97AF-973391C8B004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6A2E293B-861E-4AD4-AAF8-79B73D39C656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6F1DF8BC-A581-46FA-B23F-31D6943BF3E2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52D46B13-46B0-4E16-8738-7C87A476A0DB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1933F44E-01E4-4870-B8F1-B460CECEC841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6291ED77-2CC5-4D20-B5D8-D26AA2AAB8BD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B853051B-0622-4F1E-8D0D-6669C1BBEB25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A32D2650-172B-40E3-A494-AC65EA66E2FD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D66D198F-53DB-4EBE-A583-921AB2322DC1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<sst xmlns="http://schemas.openxmlformats.org/spreadsheetml/2006/main" count="521" uniqueCount="280">
  <si>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</si>
  <si>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</si>
  <si>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</si>
  <si>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</si>
  <si>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</si>
  <si>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</si>
  <si>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Įm.k.195174984 Laugalių 6 , Gargždai</t>
  </si>
  <si>
    <t>(viešojo sektoriaus subjekto, parengusio finansinės būklės ataskaitą (konsoliduotąją finansinės būklės ataskaitą), kodas, adresas)</t>
  </si>
  <si>
    <t>FINANSINĖS BŪKLĖS ATASKAITA</t>
  </si>
  <si>
    <t>PAGAL  2025-06-30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</si>
  <si>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</si>
  <si>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</si>
  <si>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</si>
  <si>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</si>
  <si>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</si>
  <si>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</si>
  <si>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</si>
  <si>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</si>
  <si>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</si>
  <si>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</si>
  <si>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</si>
  <si>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</si>
  <si>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</si>
  <si>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</si>
  <si>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</si>
  <si>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</si>
  <si>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</si>
  <si>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</si>
  <si>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</si>
  <si>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</si>
  <si>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</si>
  <si>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</si>
  <si>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</si>
  <si>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</si>
  <si>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</si>
  <si>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</si>
  <si>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</si>
  <si>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</si>
  <si>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</si>
  <si>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</si>
  <si>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</si>
  <si>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</si>
  <si>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</si>
  <si>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</si>
  <si>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</si>
  <si>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</si>
  <si>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</si>
  <si>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</si>
  <si>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</si>
  <si>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</si>
  <si>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</si>
  <si>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</si>
  <si>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</si>
  <si>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</si>
  <si>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</si>
  <si>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</si>
  <si>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</si>
  <si>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</si>
  <si>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</si>
  <si>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</si>
  <si>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</si>
  <si>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</si>
  <si>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</si>
  <si>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</si>
  <si>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</si>
  <si>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</si>
  <si>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</si>
  <si>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</si>
  <si>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</si>
  <si>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</si>
  <si>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</si>
  <si>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</si>
  <si>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</si>
  <si>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</si>
  <si>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</si>
  <si>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</si>
  <si>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</si>
  <si>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</si>
  <si>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</si>
  <si>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</si>
  <si>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</si>
  <si>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</si>
  <si>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</si>
  <si>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</si>
  <si>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</si>
  <si>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</si>
  <si>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</si>
  <si>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</si>
  <si>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</si>
  <si>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</si>
  <si>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</si>
  <si>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</si>
  <si>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</si>
  <si>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</si>
  <si>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</si>
  <si>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</si>
  <si>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</si>
  <si>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</si>
  <si>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</si>
  <si>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</si>
  <si>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</si>
  <si>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</si>
  <si>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</si>
  <si>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</si>
  <si>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</si>
  <si>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</si>
  <si>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</si>
  <si>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</si>
  <si>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</si>
  <si>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</si>
  <si>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</si>
  <si>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</si>
  <si>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</si>
  <si>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</si>
  <si>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</si>
  <si>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</si>
  <si>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</si>
  <si>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</si>
  <si>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</si>
  <si>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</si>
  <si>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</si>
  <si>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</si>
  <si>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</si>
  <si>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</si>
  <si>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</si>
  <si>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</si>
  <si>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</si>
  <si>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</si>
  <si>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</si>
  <si>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</si>
  <si>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</si>
  <si>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</si>
  <si>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</si>
  <si>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Skaidra  Karalienė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</si>
  <si>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</si>
  <si>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</si>
  <si>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</si>
  <si>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</si>
  <si>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</si>
  <si>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</si>
  <si>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</si>
  <si>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</si>
  <si>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</si>
  <si>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</si>
  <si>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</si>
  <si>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</si>
  <si>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</si>
  <si>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</si>
  <si>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</si>
  <si>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</si>
  <si>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</si>
  <si>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</si>
  <si>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</si>
  <si>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</si>
  <si>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</si>
  <si>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</si>
  <si>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</si>
  <si>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</si>
  <si>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</si>
  <si>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</si>
  <si>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</si>
  <si>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</si>
  <si>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</si>
  <si>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</si>
  <si>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</si>
  <si>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</si>
  <si>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</si>
  <si>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</si>
  <si>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</si>
  <si>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</si>
  <si>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</si>
  <si>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</si>
  <si>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</si>
  <si>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</si>
  <si>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</si>
  <si>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</si>
  <si>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</si>
  <si>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</si>
  <si>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</si>
  <si>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</si>
  <si>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</si>
  <si>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</si>
  <si>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</si>
  <si>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</si>
  <si>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</si>
  <si>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</si>
  <si>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</si>
  <si>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</si>
  <si>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</si>
  <si>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</si>
  <si>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</si>
  <si>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</si>
  <si>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</si>
  <si>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</si>
  <si>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</si>
  <si>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</si>
  <si>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</si>
  <si>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</si>
  <si>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</si>
  <si>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</si>
  <si>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</si>
  <si>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</si>
  <si>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</si>
  <si>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</si>
  <si>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</si>
  <si>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</si>
  <si>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</si>
  <si>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</si>
  <si>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</si>
  <si>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</si>
  <si>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</si>
  <si>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</si>
  <si>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Praėjęs ataskaitinis laikotarpis</t>
  </si>
  <si>
    <t>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</si>
  <si>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</si>
  <si>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</si>
  <si>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</si>
  <si>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</si>
  <si>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</si>
  <si>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</si>
  <si>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</si>
  <si>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</si>
  <si>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</si>
  <si>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</si>
  <si>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</si>
  <si>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</si>
  <si>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</si>
  <si>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</si>
  <si>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</si>
  <si>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</si>
  <si>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</si>
  <si>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</si>
  <si>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</si>
  <si>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</si>
  <si>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</si>
  <si>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</si>
  <si>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</si>
  <si>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</si>
  <si>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</si>
  <si>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</si>
  <si>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</si>
  <si>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</si>
  <si>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</si>
  <si>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</si>
  <si>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</si>
  <si>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</si>
  <si>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</si>
  <si>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</si>
  <si>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</si>
  <si>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</si>
  <si>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</si>
  <si>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t>Finansavimo sumų pergrupavimas*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</si>
  <si>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</si>
  <si>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likutis ataskaitinio laikotarpio pabaigoje</t>
  </si>
  <si>
    <t>Per ataskaitinį laikotarpį</t>
  </si>
  <si>
    <t>Finansavimo sumų likutis ataskaitinio laikotarpio pradžioje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</si>
  <si>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</si>
  <si>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</si>
  <si>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</si>
  <si>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</si>
  <si>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</si>
  <si>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</si>
  <si>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 xml:space="preserve">Pateikimo valiuta ir tikslumas: eurais </t>
  </si>
  <si>
    <t>Pateikimo valiuta ir tikslumas: eurais</t>
  </si>
  <si>
    <t>Direktorė</t>
  </si>
  <si>
    <t xml:space="preserve">Biudžetinių įstaigų centralizuotos apskaitos skyriaus vedėja	</t>
  </si>
  <si>
    <t>P21</t>
  </si>
  <si>
    <t>P22</t>
  </si>
  <si>
    <t xml:space="preserve">Direktorė                           </t>
  </si>
  <si>
    <t xml:space="preserve">Biudžetinių įstaigų centralizuotos apskaitos skyriaus vedėja	             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</si>
  <si>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</si>
  <si>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</si>
  <si>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</si>
  <si>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</si>
  <si>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</si>
  <si>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</si>
  <si>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</si>
  <si>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</si>
  <si>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</si>
  <si>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2025-07-24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</si>
</sst>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</font>
    <font>
      <b/>
      <sz val="12"/>
      <name val="Times New Roman"/>
      <family val="1"/>
      <charset val="186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  <font>
      <sz val="9"/>
      <color indexed="8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40" fillId="0" borderId="0"/>
  </cellStyleXfs>
  <cellXfs count="216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27" fillId="0" borderId="0" xfId="42" applyAlignment="1">
      <alignment vertical="center"/>
    </xf>
    <xf numFmtId="0" fontId="28" fillId="0" borderId="0" xfId="42" applyFont="1" applyAlignment="1">
      <alignment vertical="center"/>
    </xf>
    <xf numFmtId="0" fontId="18" fillId="0" borderId="0" xfId="42" applyFont="1" applyAlignment="1">
      <alignment horizontal="center" vertical="top" wrapText="1"/>
    </xf>
    <xf numFmtId="0" fontId="18" fillId="0" borderId="10" xfId="42" applyFont="1" applyBorder="1" applyAlignment="1">
      <alignment horizontal="left" vertical="center" wrapText="1"/>
    </xf>
    <xf numFmtId="0" fontId="29" fillId="0" borderId="0" xfId="42" applyFont="1" applyAlignment="1">
      <alignment horizontal="center" vertical="top" wrapText="1"/>
    </xf>
    <xf numFmtId="0" fontId="29" fillId="0" borderId="0" xfId="42" applyFont="1" applyAlignment="1">
      <alignment horizontal="left" vertical="top" wrapText="1"/>
    </xf>
    <xf numFmtId="0" fontId="30" fillId="0" borderId="10" xfId="42" applyFont="1" applyBorder="1" applyAlignment="1">
      <alignment vertical="center" wrapText="1"/>
    </xf>
    <xf numFmtId="0" fontId="18" fillId="0" borderId="0" xfId="42" applyFont="1" applyAlignment="1">
      <alignment vertical="center" wrapText="1"/>
    </xf>
    <xf numFmtId="0" fontId="31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left" vertical="center"/>
    </xf>
    <xf numFmtId="0" fontId="30" fillId="0" borderId="12" xfId="42" applyFont="1" applyBorder="1" applyAlignment="1">
      <alignment vertical="center"/>
    </xf>
    <xf numFmtId="0" fontId="33" fillId="0" borderId="12" xfId="42" applyFont="1" applyBorder="1" applyAlignment="1">
      <alignment horizontal="center" vertical="center"/>
    </xf>
    <xf numFmtId="0" fontId="32" fillId="0" borderId="12" xfId="42" applyFont="1" applyBorder="1" applyAlignment="1">
      <alignment horizontal="left" vertical="center"/>
    </xf>
    <xf numFmtId="0" fontId="32" fillId="0" borderId="12" xfId="42" applyFont="1" applyBorder="1" applyAlignment="1">
      <alignment vertical="center"/>
    </xf>
    <xf numFmtId="0" fontId="32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vertical="center" wrapText="1"/>
    </xf>
    <xf numFmtId="0" fontId="32" fillId="0" borderId="12" xfId="42" applyFont="1" applyBorder="1" applyAlignment="1">
      <alignment vertical="center" wrapText="1"/>
    </xf>
    <xf numFmtId="0" fontId="27" fillId="0" borderId="0" xfId="42" applyAlignment="1">
      <alignment vertical="center" wrapText="1"/>
    </xf>
    <xf numFmtId="0" fontId="32" fillId="0" borderId="12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9" fillId="0" borderId="0" xfId="43" applyFont="1" applyAlignment="1">
      <alignment vertical="center"/>
    </xf>
    <xf numFmtId="0" fontId="29" fillId="0" borderId="0" xfId="43" applyFont="1" applyAlignment="1">
      <alignment horizontal="center" vertical="center"/>
    </xf>
    <xf numFmtId="0" fontId="18" fillId="33" borderId="0" xfId="43" applyFont="1" applyFill="1" applyAlignment="1">
      <alignment vertical="center" wrapText="1"/>
    </xf>
    <xf numFmtId="0" fontId="41" fillId="0" borderId="0" xfId="43" applyFont="1"/>
    <xf numFmtId="0" fontId="40" fillId="0" borderId="0" xfId="43"/>
    <xf numFmtId="4" fontId="29" fillId="0" borderId="0" xfId="43" applyNumberFormat="1" applyFont="1" applyAlignment="1">
      <alignment vertical="center"/>
    </xf>
    <xf numFmtId="4" fontId="32" fillId="34" borderId="12" xfId="43" applyNumberFormat="1" applyFont="1" applyFill="1" applyBorder="1" applyAlignment="1">
      <alignment horizontal="center" vertical="center" wrapText="1"/>
    </xf>
    <xf numFmtId="0" fontId="42" fillId="34" borderId="12" xfId="43" applyFont="1" applyFill="1" applyBorder="1" applyAlignment="1">
      <alignment horizontal="left" vertical="center" wrapText="1"/>
    </xf>
    <xf numFmtId="0" fontId="42" fillId="34" borderId="12" xfId="43" applyFont="1" applyFill="1" applyBorder="1" applyAlignment="1">
      <alignment horizontal="center" vertical="center" wrapText="1"/>
    </xf>
    <xf numFmtId="4" fontId="30" fillId="0" borderId="12" xfId="43" applyNumberFormat="1" applyFont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4" fontId="43" fillId="0" borderId="0" xfId="43" applyNumberFormat="1" applyFont="1" applyAlignment="1">
      <alignment vertical="center"/>
    </xf>
    <xf numFmtId="0" fontId="18" fillId="0" borderId="12" xfId="43" applyFont="1" applyBorder="1" applyAlignment="1">
      <alignment horizontal="center" vertical="center" wrapText="1"/>
    </xf>
    <xf numFmtId="49" fontId="18" fillId="0" borderId="19" xfId="43" applyNumberFormat="1" applyFont="1" applyBorder="1" applyAlignment="1">
      <alignment horizontal="center" vertical="center" wrapText="1"/>
    </xf>
    <xf numFmtId="0" fontId="42" fillId="0" borderId="15" xfId="43" applyFont="1" applyBorder="1" applyAlignment="1">
      <alignment horizontal="center" vertical="center" wrapText="1"/>
    </xf>
    <xf numFmtId="0" fontId="42" fillId="0" borderId="12" xfId="43" applyFont="1" applyBorder="1" applyAlignment="1">
      <alignment horizontal="center" vertical="center" wrapText="1"/>
    </xf>
    <xf numFmtId="0" fontId="42" fillId="0" borderId="0" xfId="43" applyFont="1" applyAlignment="1">
      <alignment horizontal="center" vertical="center" wrapText="1"/>
    </xf>
    <xf numFmtId="2" fontId="18" fillId="33" borderId="0" xfId="0" applyNumberFormat="1" applyFont="1" applyFill="1" applyAlignment="1">
      <alignment vertical="center" wrapText="1"/>
    </xf>
    <xf numFmtId="2" fontId="32" fillId="0" borderId="12" xfId="0" applyNumberFormat="1" applyFont="1" applyBorder="1" applyAlignment="1">
      <alignment horizontal="right" vertical="center"/>
    </xf>
    <xf numFmtId="2" fontId="30" fillId="0" borderId="12" xfId="0" applyNumberFormat="1" applyFont="1" applyBorder="1" applyAlignment="1">
      <alignment horizontal="right" vertical="center"/>
    </xf>
    <xf numFmtId="2" fontId="30" fillId="33" borderId="17" xfId="0" applyNumberFormat="1" applyFont="1" applyFill="1" applyBorder="1" applyAlignment="1">
      <alignment horizontal="right" vertical="center"/>
    </xf>
    <xf numFmtId="2" fontId="30" fillId="0" borderId="12" xfId="0" applyNumberFormat="1" applyFont="1" applyBorder="1" applyAlignment="1">
      <alignment horizontal="right" vertical="center" wrapText="1"/>
    </xf>
    <xf numFmtId="0" fontId="18" fillId="33" borderId="14" xfId="43" applyFont="1" applyFill="1" applyBorder="1" applyAlignment="1">
      <alignment horizontal="center" vertical="center" wrapText="1"/>
    </xf>
    <xf numFmtId="16" fontId="18" fillId="33" borderId="16" xfId="43" applyNumberFormat="1" applyFont="1" applyFill="1" applyBorder="1" applyAlignment="1">
      <alignment horizontal="center" vertical="center" wrapText="1"/>
    </xf>
    <xf numFmtId="16" fontId="18" fillId="33" borderId="12" xfId="43" applyNumberFormat="1" applyFont="1" applyFill="1" applyBorder="1" applyAlignment="1">
      <alignment horizontal="center" vertical="center" wrapText="1"/>
    </xf>
    <xf numFmtId="0" fontId="18" fillId="33" borderId="12" xfId="43" applyFont="1" applyFill="1" applyBorder="1" applyAlignment="1">
      <alignment horizontal="center" vertical="center" wrapText="1"/>
    </xf>
    <xf numFmtId="16" fontId="18" fillId="0" borderId="12" xfId="43" applyNumberFormat="1" applyFont="1" applyBorder="1" applyAlignment="1">
      <alignment horizontal="center" vertical="center"/>
    </xf>
    <xf numFmtId="0" fontId="18" fillId="33" borderId="19" xfId="43" applyFont="1" applyFill="1" applyBorder="1" applyAlignment="1">
      <alignment horizontal="center" vertical="center" wrapText="1"/>
    </xf>
    <xf numFmtId="0" fontId="18" fillId="33" borderId="15" xfId="43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46" fillId="0" borderId="25" xfId="0" applyFont="1" applyFill="1" applyBorder="1" applyAlignment="1">
      <alignment horizontal="left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46" fillId="33" borderId="25" xfId="0" applyFont="1" applyFill="1" applyBorder="1" applyAlignment="1">
      <alignment horizontal="left" vertical="center" wrapText="1"/>
    </xf>
    <xf numFmtId="0" fontId="46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27" fillId="0" borderId="0" xfId="42" applyAlignment="1">
      <alignment horizontal="left" vertical="top" wrapText="1"/>
    </xf>
    <xf numFmtId="0" fontId="32" fillId="0" borderId="0" xfId="42" applyFont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8" fillId="0" borderId="10" xfId="42" applyFont="1" applyBorder="1" applyAlignment="1">
      <alignment horizontal="center" vertical="center"/>
    </xf>
    <xf numFmtId="0" fontId="35" fillId="0" borderId="11" xfId="42" applyFont="1" applyBorder="1" applyAlignment="1">
      <alignment horizontal="center" vertical="center"/>
    </xf>
    <xf numFmtId="0" fontId="35" fillId="0" borderId="10" xfId="42" applyFont="1" applyBorder="1" applyAlignment="1">
      <alignment horizontal="center" vertical="center"/>
    </xf>
    <xf numFmtId="0" fontId="36" fillId="0" borderId="0" xfId="42" applyFont="1" applyAlignment="1">
      <alignment horizontal="center" vertical="center"/>
    </xf>
    <xf numFmtId="0" fontId="35" fillId="0" borderId="0" xfId="42" applyFont="1" applyAlignment="1">
      <alignment horizontal="center" vertical="center"/>
    </xf>
    <xf numFmtId="0" fontId="34" fillId="0" borderId="0" xfId="42" applyFont="1" applyAlignment="1">
      <alignment horizontal="right" vertical="center"/>
    </xf>
    <xf numFmtId="0" fontId="35" fillId="0" borderId="0" xfId="42" applyFont="1" applyAlignment="1">
      <alignment horizontal="justify" vertical="center"/>
    </xf>
    <xf numFmtId="0" fontId="37" fillId="0" borderId="0" xfId="42" applyFont="1" applyAlignment="1">
      <alignment horizontal="center" vertical="center"/>
    </xf>
    <xf numFmtId="0" fontId="30" fillId="0" borderId="14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 wrapText="1"/>
    </xf>
    <xf numFmtId="0" fontId="30" fillId="0" borderId="14" xfId="42" applyFont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2" fillId="0" borderId="14" xfId="42" applyFont="1" applyBorder="1" applyAlignment="1">
      <alignment vertical="center" wrapText="1"/>
    </xf>
    <xf numFmtId="0" fontId="32" fillId="0" borderId="16" xfId="42" applyFont="1" applyBorder="1" applyAlignment="1">
      <alignment vertical="center" wrapText="1"/>
    </xf>
    <xf numFmtId="0" fontId="32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/>
    </xf>
    <xf numFmtId="0" fontId="30" fillId="0" borderId="16" xfId="42" applyFont="1" applyBorder="1" applyAlignment="1">
      <alignment horizontal="left" vertical="center"/>
    </xf>
    <xf numFmtId="0" fontId="30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horizontal="left" vertical="center"/>
    </xf>
    <xf numFmtId="0" fontId="32" fillId="0" borderId="16" xfId="42" applyFont="1" applyBorder="1" applyAlignment="1">
      <alignment horizontal="left" vertical="center"/>
    </xf>
    <xf numFmtId="0" fontId="32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vertical="center"/>
    </xf>
    <xf numFmtId="0" fontId="32" fillId="0" borderId="16" xfId="42" applyFont="1" applyBorder="1" applyAlignment="1">
      <alignment vertical="center"/>
    </xf>
    <xf numFmtId="0" fontId="32" fillId="0" borderId="15" xfId="42" applyFont="1" applyBorder="1" applyAlignment="1">
      <alignment vertical="center"/>
    </xf>
    <xf numFmtId="0" fontId="18" fillId="0" borderId="0" xfId="42" applyFont="1" applyAlignment="1">
      <alignment horizontal="left" vertical="top" wrapText="1"/>
    </xf>
    <xf numFmtId="0" fontId="18" fillId="0" borderId="11" xfId="42" applyFont="1" applyBorder="1" applyAlignment="1">
      <alignment horizontal="center" vertical="top" wrapText="1"/>
    </xf>
    <xf numFmtId="0" fontId="32" fillId="0" borderId="14" xfId="42" applyFont="1" applyBorder="1" applyAlignment="1">
      <alignment horizontal="center" vertical="center" wrapText="1"/>
    </xf>
    <xf numFmtId="0" fontId="32" fillId="0" borderId="16" xfId="42" applyFont="1" applyBorder="1" applyAlignment="1">
      <alignment horizontal="center" vertical="center" wrapText="1"/>
    </xf>
    <xf numFmtId="0" fontId="32" fillId="0" borderId="15" xfId="42" applyFont="1" applyBorder="1" applyAlignment="1">
      <alignment horizontal="center" vertical="center" wrapText="1"/>
    </xf>
    <xf numFmtId="0" fontId="30" fillId="0" borderId="10" xfId="42" applyFont="1" applyBorder="1" applyAlignment="1">
      <alignment horizontal="left" vertical="center" wrapText="1"/>
    </xf>
    <xf numFmtId="0" fontId="46" fillId="0" borderId="10" xfId="42" applyFont="1" applyBorder="1" applyAlignment="1">
      <alignment horizontal="center" vertical="center"/>
    </xf>
    <xf numFmtId="0" fontId="18" fillId="0" borderId="10" xfId="42" applyFont="1" applyBorder="1" applyAlignment="1">
      <alignment horizontal="left" vertical="center" wrapText="1"/>
    </xf>
    <xf numFmtId="0" fontId="32" fillId="0" borderId="14" xfId="42" applyFont="1" applyBorder="1" applyAlignment="1">
      <alignment horizontal="left" vertical="center" wrapText="1"/>
    </xf>
    <xf numFmtId="0" fontId="32" fillId="0" borderId="16" xfId="42" applyFont="1" applyBorder="1" applyAlignment="1">
      <alignment horizontal="left" vertical="center" wrapText="1"/>
    </xf>
    <xf numFmtId="0" fontId="32" fillId="0" borderId="15" xfId="42" applyFont="1" applyBorder="1" applyAlignment="1">
      <alignment horizontal="left" vertical="center" wrapText="1"/>
    </xf>
    <xf numFmtId="0" fontId="29" fillId="0" borderId="0" xfId="43" applyFont="1" applyAlignment="1">
      <alignment horizontal="center" vertical="center"/>
    </xf>
    <xf numFmtId="14" fontId="29" fillId="0" borderId="10" xfId="43" applyNumberFormat="1" applyFont="1" applyBorder="1" applyAlignment="1">
      <alignment horizontal="center" vertical="center"/>
    </xf>
    <xf numFmtId="0" fontId="29" fillId="0" borderId="11" xfId="43" applyFont="1" applyBorder="1" applyAlignment="1">
      <alignment horizontal="left" vertical="center" wrapText="1"/>
    </xf>
    <xf numFmtId="0" fontId="29" fillId="0" borderId="0" xfId="43" applyFont="1" applyAlignment="1">
      <alignment horizontal="left" vertical="center" wrapText="1"/>
    </xf>
    <xf numFmtId="0" fontId="29" fillId="0" borderId="0" xfId="43" applyFont="1" applyAlignment="1">
      <alignment horizontal="left" vertical="top" wrapText="1"/>
    </xf>
    <xf numFmtId="0" fontId="42" fillId="0" borderId="0" xfId="43" applyFont="1" applyAlignment="1">
      <alignment horizontal="center" vertical="center"/>
    </xf>
    <xf numFmtId="0" fontId="42" fillId="0" borderId="17" xfId="43" applyFont="1" applyBorder="1" applyAlignment="1">
      <alignment horizontal="center" vertical="center" wrapText="1"/>
    </xf>
    <xf numFmtId="0" fontId="42" fillId="0" borderId="19" xfId="43" applyFont="1" applyBorder="1" applyAlignment="1">
      <alignment horizontal="center" vertical="center" wrapText="1"/>
    </xf>
    <xf numFmtId="0" fontId="42" fillId="0" borderId="14" xfId="43" applyFont="1" applyBorder="1" applyAlignment="1">
      <alignment horizontal="center" vertical="center" wrapText="1"/>
    </xf>
    <xf numFmtId="0" fontId="42" fillId="0" borderId="16" xfId="43" applyFont="1" applyBorder="1" applyAlignment="1">
      <alignment horizontal="center" vertical="center" wrapText="1"/>
    </xf>
    <xf numFmtId="0" fontId="42" fillId="0" borderId="15" xfId="43" applyFont="1" applyBorder="1" applyAlignment="1">
      <alignment horizontal="center"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A9A14940-8658-4CC0-AF84-D6638707525C}"/>
    <cellStyle name="Įprastas 3" xfId="43" xr:uid="{8771D8F0-3B69-43C0-8D49-D56757583957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C858-F392-4692-8F5C-1975D15D0939}">
  <dimension ref="A1:I119"/>
  <sheetViews>
    <sheetView showGridLines="0" topLeftCell="A82" zoomScaleSheetLayoutView="100" workbookViewId="0">
      <selection activeCell="B16" sqref="B16:H16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8.5703125" style="1" customWidth="1"/>
    <col min="10" max="16384" width="9.140625" style="1"/>
  </cols>
  <sheetData>
    <row r="1" spans="1:8" ht="30" customHeight="1">
      <c r="B1" s="162" t="s">
        <v>0</v>
      </c>
      <c r="C1" s="162"/>
      <c r="D1" s="162"/>
      <c r="E1" s="162"/>
      <c r="F1" s="162"/>
      <c r="G1" s="162"/>
      <c r="H1" s="162"/>
    </row>
    <row r="2" spans="1:8">
      <c r="A2" s="4"/>
      <c r="F2" s="163" t="s">
        <v>1</v>
      </c>
      <c r="G2" s="163"/>
      <c r="H2" s="163"/>
    </row>
    <row r="3" spans="1:8">
      <c r="A3" s="4"/>
      <c r="F3" s="164" t="s">
        <v>2</v>
      </c>
      <c r="G3" s="164"/>
      <c r="H3" s="164"/>
    </row>
    <row r="4" spans="1:8">
      <c r="A4" s="4"/>
    </row>
    <row r="5" spans="1:8">
      <c r="A5" s="4"/>
      <c r="B5" s="160" t="s">
        <v>3</v>
      </c>
      <c r="C5" s="160"/>
      <c r="D5" s="160"/>
      <c r="E5" s="160"/>
      <c r="F5" s="160"/>
      <c r="G5" s="160"/>
      <c r="H5" s="160"/>
    </row>
    <row r="6" spans="1:8">
      <c r="A6" s="4"/>
      <c r="B6" s="160"/>
      <c r="C6" s="160"/>
      <c r="D6" s="160"/>
      <c r="E6" s="160"/>
      <c r="F6" s="160"/>
      <c r="G6" s="160"/>
      <c r="H6" s="160"/>
    </row>
    <row r="7" spans="1:8">
      <c r="A7" s="4"/>
      <c r="B7" s="157" t="s">
        <v>4</v>
      </c>
      <c r="C7" s="157"/>
      <c r="D7" s="157"/>
      <c r="E7" s="157"/>
      <c r="F7" s="157"/>
      <c r="G7" s="157"/>
      <c r="H7" s="157"/>
    </row>
    <row r="8" spans="1:8">
      <c r="A8" s="4"/>
      <c r="B8" s="154" t="s">
        <v>5</v>
      </c>
      <c r="C8" s="154"/>
      <c r="D8" s="154"/>
      <c r="E8" s="154"/>
      <c r="F8" s="154"/>
      <c r="G8" s="154"/>
      <c r="H8" s="154"/>
    </row>
    <row r="9" spans="1:8" ht="12.75" customHeight="1">
      <c r="A9" s="4"/>
      <c r="B9" s="157" t="s">
        <v>6</v>
      </c>
      <c r="C9" s="157"/>
      <c r="D9" s="157"/>
      <c r="E9" s="157"/>
      <c r="F9" s="157"/>
      <c r="G9" s="157"/>
      <c r="H9" s="157"/>
    </row>
    <row r="10" spans="1:8">
      <c r="A10" s="4"/>
      <c r="B10" s="139" t="s">
        <v>7</v>
      </c>
      <c r="C10" s="139"/>
      <c r="D10" s="139"/>
      <c r="E10" s="139"/>
      <c r="F10" s="139"/>
      <c r="G10" s="139"/>
      <c r="H10" s="139"/>
    </row>
    <row r="11" spans="1:8">
      <c r="A11" s="4"/>
      <c r="B11" s="158"/>
      <c r="C11" s="158"/>
      <c r="D11" s="158"/>
      <c r="E11" s="158"/>
      <c r="F11" s="158"/>
      <c r="G11" s="158"/>
      <c r="H11" s="158"/>
    </row>
    <row r="12" spans="1:8">
      <c r="A12" s="4"/>
      <c r="B12" s="159"/>
      <c r="C12" s="159"/>
      <c r="D12" s="159"/>
      <c r="E12" s="159"/>
      <c r="F12" s="159"/>
    </row>
    <row r="13" spans="1:8">
      <c r="A13" s="4"/>
      <c r="B13" s="160" t="s">
        <v>8</v>
      </c>
      <c r="C13" s="160"/>
      <c r="D13" s="160"/>
      <c r="E13" s="160"/>
      <c r="F13" s="160"/>
      <c r="G13" s="160"/>
      <c r="H13" s="160"/>
    </row>
    <row r="14" spans="1:8">
      <c r="A14" s="4"/>
      <c r="B14" s="160" t="s">
        <v>9</v>
      </c>
      <c r="C14" s="160"/>
      <c r="D14" s="160"/>
      <c r="E14" s="160"/>
      <c r="F14" s="160"/>
      <c r="G14" s="160"/>
      <c r="H14" s="160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61" t="s">
        <v>279</v>
      </c>
      <c r="C16" s="161"/>
      <c r="D16" s="161"/>
      <c r="E16" s="161"/>
      <c r="F16" s="161"/>
      <c r="G16" s="161"/>
      <c r="H16" s="161"/>
    </row>
    <row r="17" spans="1:8">
      <c r="A17" s="4"/>
      <c r="B17" s="155" t="s">
        <v>10</v>
      </c>
      <c r="C17" s="155"/>
      <c r="D17" s="155"/>
      <c r="E17" s="155"/>
      <c r="F17" s="155"/>
      <c r="G17" s="155"/>
      <c r="H17" s="155"/>
    </row>
    <row r="18" spans="1:8" ht="12.75" customHeight="1">
      <c r="A18" s="4"/>
      <c r="B18" s="5"/>
      <c r="C18" s="8"/>
      <c r="D18" s="8"/>
      <c r="E18" s="156" t="s">
        <v>263</v>
      </c>
      <c r="F18" s="156"/>
      <c r="G18" s="156"/>
      <c r="H18" s="156"/>
    </row>
    <row r="19" spans="1:8" ht="67.5" customHeight="1">
      <c r="A19" s="4"/>
      <c r="B19" s="9" t="s">
        <v>11</v>
      </c>
      <c r="C19" s="147" t="s">
        <v>12</v>
      </c>
      <c r="D19" s="148"/>
      <c r="E19" s="149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31"/>
      <c r="G20" s="16">
        <f>SUM(G21,G27,G37,G38,G39)</f>
        <v>784006.29</v>
      </c>
      <c r="H20" s="16">
        <f>SUM(H21,H27,H37,H38,H39)</f>
        <v>788458.37</v>
      </c>
    </row>
    <row r="21" spans="1:8" s="2" customFormat="1" ht="12.75" customHeight="1">
      <c r="A21" s="4"/>
      <c r="B21" s="17" t="s">
        <v>18</v>
      </c>
      <c r="C21" s="18" t="s">
        <v>19</v>
      </c>
      <c r="D21" s="19"/>
      <c r="E21" s="20"/>
      <c r="F21" s="131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20</v>
      </c>
      <c r="C22" s="22"/>
      <c r="D22" s="23" t="s">
        <v>21</v>
      </c>
      <c r="E22" s="24"/>
      <c r="F22" s="132"/>
      <c r="G22" s="21" t="s">
        <v>22</v>
      </c>
      <c r="H22" s="21" t="s">
        <v>22</v>
      </c>
    </row>
    <row r="23" spans="1:8" s="2" customFormat="1" ht="12.75" customHeight="1">
      <c r="A23" s="4"/>
      <c r="B23" s="15" t="s">
        <v>23</v>
      </c>
      <c r="C23" s="22"/>
      <c r="D23" s="23" t="s">
        <v>24</v>
      </c>
      <c r="E23" s="25"/>
      <c r="F23" s="133"/>
      <c r="G23" s="21">
        <v>0</v>
      </c>
      <c r="H23" s="21">
        <v>0</v>
      </c>
    </row>
    <row r="24" spans="1:8" s="2" customFormat="1" ht="12.75" customHeight="1">
      <c r="A24" s="4"/>
      <c r="B24" s="15" t="s">
        <v>25</v>
      </c>
      <c r="C24" s="22"/>
      <c r="D24" s="23" t="s">
        <v>26</v>
      </c>
      <c r="E24" s="25"/>
      <c r="F24" s="133"/>
      <c r="G24" s="21" t="s">
        <v>22</v>
      </c>
      <c r="H24" s="21" t="s">
        <v>22</v>
      </c>
    </row>
    <row r="25" spans="1:8" s="2" customFormat="1" ht="12.75" customHeight="1">
      <c r="A25" s="4"/>
      <c r="B25" s="15" t="s">
        <v>27</v>
      </c>
      <c r="C25" s="22"/>
      <c r="D25" s="23" t="s">
        <v>28</v>
      </c>
      <c r="E25" s="25"/>
      <c r="F25" s="134"/>
      <c r="G25" s="21" t="s">
        <v>22</v>
      </c>
      <c r="H25" s="21" t="s">
        <v>22</v>
      </c>
    </row>
    <row r="26" spans="1:8" s="2" customFormat="1" ht="12.75" customHeight="1">
      <c r="A26" s="4"/>
      <c r="B26" s="26" t="s">
        <v>29</v>
      </c>
      <c r="C26" s="22"/>
      <c r="D26" s="27" t="s">
        <v>30</v>
      </c>
      <c r="E26" s="24"/>
      <c r="F26" s="134"/>
      <c r="G26" s="21" t="s">
        <v>22</v>
      </c>
      <c r="H26" s="21" t="s">
        <v>22</v>
      </c>
    </row>
    <row r="27" spans="1:8" s="2" customFormat="1" ht="12.75" customHeight="1">
      <c r="A27" s="4"/>
      <c r="B27" s="28" t="s">
        <v>31</v>
      </c>
      <c r="C27" s="29" t="s">
        <v>32</v>
      </c>
      <c r="D27" s="30"/>
      <c r="E27" s="31"/>
      <c r="F27" s="134" t="s">
        <v>270</v>
      </c>
      <c r="G27" s="21">
        <f>SUM(G28:G36)</f>
        <v>784006.29</v>
      </c>
      <c r="H27" s="21">
        <f>SUM(H28:H36)</f>
        <v>788458.37</v>
      </c>
    </row>
    <row r="28" spans="1:8" s="2" customFormat="1" ht="12.75" customHeight="1">
      <c r="A28" s="4"/>
      <c r="B28" s="15" t="s">
        <v>33</v>
      </c>
      <c r="C28" s="22"/>
      <c r="D28" s="23" t="s">
        <v>34</v>
      </c>
      <c r="E28" s="25"/>
      <c r="F28" s="133"/>
      <c r="G28" s="21">
        <v>0</v>
      </c>
      <c r="H28" s="21">
        <v>0</v>
      </c>
    </row>
    <row r="29" spans="1:8" s="2" customFormat="1" ht="12.75" customHeight="1">
      <c r="A29" s="4"/>
      <c r="B29" s="15" t="s">
        <v>35</v>
      </c>
      <c r="C29" s="22"/>
      <c r="D29" s="23" t="s">
        <v>36</v>
      </c>
      <c r="E29" s="25"/>
      <c r="F29" s="133"/>
      <c r="G29" s="21">
        <v>39215.83</v>
      </c>
      <c r="H29" s="21">
        <v>39714.67</v>
      </c>
    </row>
    <row r="30" spans="1:8" s="2" customFormat="1" ht="12.75" customHeight="1">
      <c r="A30" s="4"/>
      <c r="B30" s="15" t="s">
        <v>37</v>
      </c>
      <c r="C30" s="22"/>
      <c r="D30" s="23" t="s">
        <v>38</v>
      </c>
      <c r="E30" s="25"/>
      <c r="F30" s="133"/>
      <c r="G30" s="21">
        <v>0</v>
      </c>
      <c r="H30" s="21">
        <v>0</v>
      </c>
    </row>
    <row r="31" spans="1:8" s="2" customFormat="1" ht="12.75" customHeight="1">
      <c r="A31" s="4"/>
      <c r="B31" s="15" t="s">
        <v>39</v>
      </c>
      <c r="C31" s="22"/>
      <c r="D31" s="23" t="s">
        <v>40</v>
      </c>
      <c r="E31" s="25"/>
      <c r="F31" s="133"/>
      <c r="G31" s="21">
        <v>11208.49</v>
      </c>
      <c r="H31" s="21">
        <v>11339.29</v>
      </c>
    </row>
    <row r="32" spans="1:8" s="2" customFormat="1" ht="12.75" customHeight="1">
      <c r="A32" s="4"/>
      <c r="B32" s="15" t="s">
        <v>41</v>
      </c>
      <c r="C32" s="22"/>
      <c r="D32" s="23" t="s">
        <v>42</v>
      </c>
      <c r="E32" s="25"/>
      <c r="F32" s="133"/>
      <c r="G32" s="21">
        <v>11768.32</v>
      </c>
      <c r="H32" s="21">
        <v>14231.86</v>
      </c>
    </row>
    <row r="33" spans="1:8" s="2" customFormat="1" ht="12.75" customHeight="1">
      <c r="A33" s="4"/>
      <c r="B33" s="15" t="s">
        <v>43</v>
      </c>
      <c r="C33" s="22"/>
      <c r="D33" s="23" t="s">
        <v>44</v>
      </c>
      <c r="E33" s="25"/>
      <c r="F33" s="133"/>
      <c r="G33" s="21" t="s">
        <v>22</v>
      </c>
      <c r="H33" s="21" t="s">
        <v>22</v>
      </c>
    </row>
    <row r="34" spans="1:8" s="2" customFormat="1" ht="12.75" customHeight="1">
      <c r="A34" s="4"/>
      <c r="B34" s="15" t="s">
        <v>45</v>
      </c>
      <c r="C34" s="22"/>
      <c r="D34" s="23" t="s">
        <v>46</v>
      </c>
      <c r="E34" s="25"/>
      <c r="F34" s="133"/>
      <c r="G34" s="21">
        <v>2713.65</v>
      </c>
      <c r="H34" s="21">
        <v>4072.55</v>
      </c>
    </row>
    <row r="35" spans="1:8" s="2" customFormat="1" ht="12.75" customHeight="1">
      <c r="A35" s="4"/>
      <c r="B35" s="15" t="s">
        <v>47</v>
      </c>
      <c r="C35" s="32"/>
      <c r="D35" s="33" t="s">
        <v>48</v>
      </c>
      <c r="E35" s="34"/>
      <c r="F35" s="133"/>
      <c r="G35" s="21">
        <v>719100</v>
      </c>
      <c r="H35" s="21">
        <v>719100</v>
      </c>
    </row>
    <row r="36" spans="1:8" s="2" customFormat="1" ht="12.75" customHeight="1">
      <c r="A36" s="4"/>
      <c r="B36" s="15" t="s">
        <v>49</v>
      </c>
      <c r="C36" s="22"/>
      <c r="D36" s="23" t="s">
        <v>50</v>
      </c>
      <c r="E36" s="25"/>
      <c r="F36" s="134"/>
      <c r="G36" s="21">
        <v>0</v>
      </c>
      <c r="H36" s="21">
        <v>0</v>
      </c>
    </row>
    <row r="37" spans="1:8" s="2" customFormat="1" ht="12.75" customHeight="1">
      <c r="A37" s="4"/>
      <c r="B37" s="17" t="s">
        <v>51</v>
      </c>
      <c r="C37" s="35" t="s">
        <v>52</v>
      </c>
      <c r="D37" s="35"/>
      <c r="E37" s="36"/>
      <c r="F37" s="134"/>
      <c r="G37" s="21" t="s">
        <v>22</v>
      </c>
      <c r="H37" s="21" t="s">
        <v>22</v>
      </c>
    </row>
    <row r="38" spans="1:8" s="2" customFormat="1" ht="12.75" customHeight="1">
      <c r="A38" s="4"/>
      <c r="B38" s="17" t="s">
        <v>53</v>
      </c>
      <c r="C38" s="35" t="s">
        <v>54</v>
      </c>
      <c r="D38" s="35"/>
      <c r="E38" s="36"/>
      <c r="F38" s="133"/>
      <c r="G38" s="21" t="s">
        <v>22</v>
      </c>
      <c r="H38" s="21" t="s">
        <v>22</v>
      </c>
    </row>
    <row r="39" spans="1:8" s="2" customFormat="1" ht="12.75" customHeight="1">
      <c r="A39" s="4"/>
      <c r="B39" s="17" t="s">
        <v>55</v>
      </c>
      <c r="C39" s="35" t="s">
        <v>56</v>
      </c>
      <c r="D39" s="22"/>
      <c r="E39" s="37"/>
      <c r="F39" s="133"/>
      <c r="G39" s="21" t="s">
        <v>22</v>
      </c>
      <c r="H39" s="21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133"/>
      <c r="G40" s="21" t="s">
        <v>22</v>
      </c>
      <c r="H40" s="21" t="s">
        <v>22</v>
      </c>
    </row>
    <row r="41" spans="1:8" s="2" customFormat="1" ht="12.75" customHeight="1">
      <c r="A41" s="4"/>
      <c r="B41" s="9" t="s">
        <v>59</v>
      </c>
      <c r="C41" s="38" t="s">
        <v>60</v>
      </c>
      <c r="D41" s="39"/>
      <c r="E41" s="40"/>
      <c r="F41" s="134"/>
      <c r="G41" s="16">
        <f>SUM(G42,G48,G49,G56,G57)</f>
        <v>74155.319999999992</v>
      </c>
      <c r="H41" s="16">
        <f>SUM(H42,H48,H49,H56,H57)</f>
        <v>65092.51</v>
      </c>
    </row>
    <row r="42" spans="1:8" s="2" customFormat="1" ht="12.75" customHeight="1">
      <c r="A42" s="4"/>
      <c r="B42" s="41" t="s">
        <v>18</v>
      </c>
      <c r="C42" s="42" t="s">
        <v>61</v>
      </c>
      <c r="D42" s="43"/>
      <c r="E42" s="44"/>
      <c r="F42" s="134" t="s">
        <v>271</v>
      </c>
      <c r="G42" s="21">
        <f>SUM(G43:G47)</f>
        <v>0</v>
      </c>
      <c r="H42" s="21">
        <f>SUM(H43:H47)</f>
        <v>0</v>
      </c>
    </row>
    <row r="43" spans="1:8" s="2" customFormat="1" ht="12.75" customHeight="1">
      <c r="A43" s="4"/>
      <c r="B43" s="45" t="s">
        <v>20</v>
      </c>
      <c r="C43" s="32"/>
      <c r="D43" s="33" t="s">
        <v>62</v>
      </c>
      <c r="E43" s="34"/>
      <c r="F43" s="133"/>
      <c r="G43" s="21" t="s">
        <v>22</v>
      </c>
      <c r="H43" s="21" t="s">
        <v>22</v>
      </c>
    </row>
    <row r="44" spans="1:8" s="2" customFormat="1" ht="12.75" customHeight="1">
      <c r="A44" s="4"/>
      <c r="B44" s="45" t="s">
        <v>23</v>
      </c>
      <c r="C44" s="32"/>
      <c r="D44" s="33" t="s">
        <v>63</v>
      </c>
      <c r="E44" s="34"/>
      <c r="F44" s="133"/>
      <c r="G44" s="21">
        <v>0</v>
      </c>
      <c r="H44" s="21">
        <v>0</v>
      </c>
    </row>
    <row r="45" spans="1:8" s="2" customFormat="1">
      <c r="A45" s="4"/>
      <c r="B45" s="45" t="s">
        <v>25</v>
      </c>
      <c r="C45" s="32"/>
      <c r="D45" s="33" t="s">
        <v>64</v>
      </c>
      <c r="E45" s="34"/>
      <c r="F45" s="133"/>
      <c r="G45" s="21" t="s">
        <v>22</v>
      </c>
      <c r="H45" s="21" t="s">
        <v>22</v>
      </c>
    </row>
    <row r="46" spans="1:8" s="2" customFormat="1">
      <c r="A46" s="4"/>
      <c r="B46" s="45" t="s">
        <v>27</v>
      </c>
      <c r="C46" s="32"/>
      <c r="D46" s="33" t="s">
        <v>65</v>
      </c>
      <c r="E46" s="34"/>
      <c r="F46" s="133"/>
      <c r="G46" s="21" t="s">
        <v>22</v>
      </c>
      <c r="H46" s="21" t="s">
        <v>22</v>
      </c>
    </row>
    <row r="47" spans="1:8" s="2" customFormat="1" ht="12.75" customHeight="1">
      <c r="A47" s="4"/>
      <c r="B47" s="45" t="s">
        <v>29</v>
      </c>
      <c r="C47" s="39"/>
      <c r="D47" s="143" t="s">
        <v>66</v>
      </c>
      <c r="E47" s="144"/>
      <c r="F47" s="133"/>
      <c r="G47" s="21" t="s">
        <v>22</v>
      </c>
      <c r="H47" s="21" t="s">
        <v>22</v>
      </c>
    </row>
    <row r="48" spans="1:8" s="2" customFormat="1" ht="12.75" customHeight="1">
      <c r="A48" s="4"/>
      <c r="B48" s="41" t="s">
        <v>31</v>
      </c>
      <c r="C48" s="47" t="s">
        <v>67</v>
      </c>
      <c r="D48" s="48"/>
      <c r="E48" s="49"/>
      <c r="F48" s="134" t="s">
        <v>272</v>
      </c>
      <c r="G48" s="21">
        <v>77.89</v>
      </c>
      <c r="H48" s="21">
        <v>295.77</v>
      </c>
    </row>
    <row r="49" spans="1:9" s="2" customFormat="1" ht="12.75" customHeight="1">
      <c r="A49" s="4"/>
      <c r="B49" s="41" t="s">
        <v>51</v>
      </c>
      <c r="C49" s="42" t="s">
        <v>68</v>
      </c>
      <c r="D49" s="43"/>
      <c r="E49" s="44"/>
      <c r="F49" s="134" t="s">
        <v>273</v>
      </c>
      <c r="G49" s="21">
        <f>SUM(G50:G55)</f>
        <v>65995.56</v>
      </c>
      <c r="H49" s="21">
        <f>SUM(H50:H55)</f>
        <v>63865.55</v>
      </c>
    </row>
    <row r="50" spans="1:9" s="2" customFormat="1" ht="12.75" customHeight="1">
      <c r="A50" s="4"/>
      <c r="B50" s="45" t="s">
        <v>69</v>
      </c>
      <c r="C50" s="43"/>
      <c r="D50" s="50" t="s">
        <v>70</v>
      </c>
      <c r="E50" s="51"/>
      <c r="F50" s="134"/>
      <c r="G50" s="21" t="s">
        <v>22</v>
      </c>
      <c r="H50" s="21" t="s">
        <v>22</v>
      </c>
    </row>
    <row r="51" spans="1:9" s="2" customFormat="1" ht="12.75" customHeight="1">
      <c r="A51" s="4"/>
      <c r="B51" s="52" t="s">
        <v>71</v>
      </c>
      <c r="C51" s="32"/>
      <c r="D51" s="33" t="s">
        <v>72</v>
      </c>
      <c r="E51" s="53"/>
      <c r="F51" s="135"/>
      <c r="G51" s="21" t="s">
        <v>22</v>
      </c>
      <c r="H51" s="21" t="s">
        <v>22</v>
      </c>
    </row>
    <row r="52" spans="1:9" s="2" customFormat="1" ht="12.75" customHeight="1">
      <c r="A52" s="4"/>
      <c r="B52" s="45" t="s">
        <v>73</v>
      </c>
      <c r="C52" s="32"/>
      <c r="D52" s="33" t="s">
        <v>74</v>
      </c>
      <c r="E52" s="34"/>
      <c r="F52" s="134"/>
      <c r="G52" s="21">
        <v>0</v>
      </c>
      <c r="H52" s="21">
        <v>0</v>
      </c>
    </row>
    <row r="53" spans="1:9" s="2" customFormat="1" ht="12.75" customHeight="1">
      <c r="A53" s="4"/>
      <c r="B53" s="45" t="s">
        <v>75</v>
      </c>
      <c r="C53" s="32"/>
      <c r="D53" s="143" t="s">
        <v>76</v>
      </c>
      <c r="E53" s="144"/>
      <c r="F53" s="134"/>
      <c r="G53" s="21">
        <v>10.86</v>
      </c>
      <c r="H53" s="21">
        <v>2785.86</v>
      </c>
    </row>
    <row r="54" spans="1:9" s="2" customFormat="1" ht="12.75" customHeight="1">
      <c r="A54" s="4"/>
      <c r="B54" s="45" t="s">
        <v>77</v>
      </c>
      <c r="C54" s="32"/>
      <c r="D54" s="33" t="s">
        <v>78</v>
      </c>
      <c r="E54" s="34"/>
      <c r="F54" s="134"/>
      <c r="G54" s="21">
        <v>65984.7</v>
      </c>
      <c r="H54" s="21">
        <v>61079.69</v>
      </c>
      <c r="I54" s="126"/>
    </row>
    <row r="55" spans="1:9" s="2" customFormat="1" ht="12.75" customHeight="1">
      <c r="A55" s="4"/>
      <c r="B55" s="45" t="s">
        <v>79</v>
      </c>
      <c r="C55" s="32"/>
      <c r="D55" s="33" t="s">
        <v>80</v>
      </c>
      <c r="E55" s="34"/>
      <c r="F55" s="134"/>
      <c r="G55" s="21">
        <v>0</v>
      </c>
      <c r="H55" s="21">
        <v>0</v>
      </c>
    </row>
    <row r="56" spans="1:9" s="2" customFormat="1" ht="12.75" customHeight="1">
      <c r="A56" s="4"/>
      <c r="B56" s="41" t="s">
        <v>53</v>
      </c>
      <c r="C56" s="54" t="s">
        <v>81</v>
      </c>
      <c r="D56" s="54"/>
      <c r="E56" s="55"/>
      <c r="F56" s="134"/>
      <c r="G56" s="21" t="s">
        <v>22</v>
      </c>
      <c r="H56" s="21" t="s">
        <v>22</v>
      </c>
    </row>
    <row r="57" spans="1:9" s="2" customFormat="1" ht="12.75" customHeight="1">
      <c r="A57" s="4"/>
      <c r="B57" s="41" t="s">
        <v>55</v>
      </c>
      <c r="C57" s="54" t="s">
        <v>82</v>
      </c>
      <c r="D57" s="54"/>
      <c r="E57" s="55"/>
      <c r="F57" s="134" t="s">
        <v>274</v>
      </c>
      <c r="G57" s="21">
        <v>8081.87</v>
      </c>
      <c r="H57" s="21">
        <v>931.19</v>
      </c>
    </row>
    <row r="58" spans="1:9" s="2" customFormat="1" ht="12.75" customHeight="1">
      <c r="A58" s="4"/>
      <c r="B58" s="17"/>
      <c r="C58" s="29" t="s">
        <v>83</v>
      </c>
      <c r="D58" s="30"/>
      <c r="E58" s="31"/>
      <c r="F58" s="134"/>
      <c r="G58" s="21">
        <f>SUM(G20,G40,G41)</f>
        <v>858161.61</v>
      </c>
      <c r="H58" s="21">
        <f>SUM(H20,H40,H41)</f>
        <v>853550.88</v>
      </c>
    </row>
    <row r="59" spans="1:9" s="2" customFormat="1" ht="12.75" customHeight="1">
      <c r="A59" s="4"/>
      <c r="B59" s="10" t="s">
        <v>84</v>
      </c>
      <c r="C59" s="12" t="s">
        <v>85</v>
      </c>
      <c r="D59" s="12"/>
      <c r="E59" s="56"/>
      <c r="F59" s="134" t="s">
        <v>275</v>
      </c>
      <c r="G59" s="16">
        <f>SUM(G60:G63)</f>
        <v>99566.670000000013</v>
      </c>
      <c r="H59" s="16">
        <f>SUM(H60:H63)</f>
        <v>97241.49</v>
      </c>
    </row>
    <row r="60" spans="1:9" s="2" customFormat="1" ht="12.75" customHeight="1">
      <c r="A60" s="4"/>
      <c r="B60" s="17" t="s">
        <v>18</v>
      </c>
      <c r="C60" s="35" t="s">
        <v>86</v>
      </c>
      <c r="D60" s="35"/>
      <c r="E60" s="36"/>
      <c r="F60" s="134"/>
      <c r="G60" s="21">
        <v>0</v>
      </c>
      <c r="H60" s="21">
        <v>0</v>
      </c>
    </row>
    <row r="61" spans="1:9" s="2" customFormat="1" ht="12.75" customHeight="1">
      <c r="A61" s="4"/>
      <c r="B61" s="28" t="s">
        <v>31</v>
      </c>
      <c r="C61" s="29" t="s">
        <v>87</v>
      </c>
      <c r="D61" s="30"/>
      <c r="E61" s="31"/>
      <c r="F61" s="136"/>
      <c r="G61" s="21">
        <v>93346.82</v>
      </c>
      <c r="H61" s="21">
        <v>96380.3</v>
      </c>
    </row>
    <row r="62" spans="1:9" s="2" customFormat="1" ht="12.75" customHeight="1">
      <c r="A62" s="4"/>
      <c r="B62" s="17" t="s">
        <v>51</v>
      </c>
      <c r="C62" s="140" t="s">
        <v>88</v>
      </c>
      <c r="D62" s="141"/>
      <c r="E62" s="142"/>
      <c r="F62" s="134"/>
      <c r="G62" s="21">
        <v>0</v>
      </c>
      <c r="H62" s="21">
        <v>0</v>
      </c>
    </row>
    <row r="63" spans="1:9" s="2" customFormat="1" ht="12.75" customHeight="1">
      <c r="A63" s="4"/>
      <c r="B63" s="17" t="s">
        <v>89</v>
      </c>
      <c r="C63" s="35" t="s">
        <v>90</v>
      </c>
      <c r="D63" s="22"/>
      <c r="E63" s="37"/>
      <c r="F63" s="134"/>
      <c r="G63" s="21">
        <v>6219.85</v>
      </c>
      <c r="H63" s="21">
        <v>861.19</v>
      </c>
    </row>
    <row r="64" spans="1:9" s="2" customFormat="1" ht="12.75" customHeight="1">
      <c r="A64" s="4"/>
      <c r="B64" s="10" t="s">
        <v>91</v>
      </c>
      <c r="C64" s="12" t="s">
        <v>92</v>
      </c>
      <c r="D64" s="13"/>
      <c r="E64" s="14"/>
      <c r="F64" s="134"/>
      <c r="G64" s="16">
        <f>SUM(G65,G69)</f>
        <v>61455.43</v>
      </c>
      <c r="H64" s="16">
        <f>SUM(H65,H69)</f>
        <v>61079.69</v>
      </c>
    </row>
    <row r="65" spans="1:8" s="2" customFormat="1" ht="12.75" customHeight="1">
      <c r="A65" s="4"/>
      <c r="B65" s="17" t="s">
        <v>18</v>
      </c>
      <c r="C65" s="18" t="s">
        <v>93</v>
      </c>
      <c r="D65" s="57"/>
      <c r="E65" s="58"/>
      <c r="F65" s="134" t="s">
        <v>276</v>
      </c>
      <c r="G65" s="21">
        <f>SUM(G66:G68)</f>
        <v>1356.67</v>
      </c>
      <c r="H65" s="21">
        <f>SUM(H66:H68)</f>
        <v>1356.67</v>
      </c>
    </row>
    <row r="66" spans="1:8" s="2" customFormat="1">
      <c r="A66" s="4"/>
      <c r="B66" s="15" t="s">
        <v>20</v>
      </c>
      <c r="C66" s="59"/>
      <c r="D66" s="23" t="s">
        <v>94</v>
      </c>
      <c r="E66" s="60"/>
      <c r="F66" s="134"/>
      <c r="G66" s="21" t="s">
        <v>22</v>
      </c>
      <c r="H66" s="21" t="s">
        <v>22</v>
      </c>
    </row>
    <row r="67" spans="1:8" s="2" customFormat="1" ht="12.75" customHeight="1">
      <c r="A67" s="4"/>
      <c r="B67" s="15" t="s">
        <v>23</v>
      </c>
      <c r="C67" s="22"/>
      <c r="D67" s="23" t="s">
        <v>95</v>
      </c>
      <c r="E67" s="25"/>
      <c r="F67" s="134"/>
      <c r="G67" s="21">
        <v>1356.67</v>
      </c>
      <c r="H67" s="21">
        <v>1356.67</v>
      </c>
    </row>
    <row r="68" spans="1:8" s="2" customFormat="1" ht="12.75" customHeight="1">
      <c r="A68" s="4"/>
      <c r="B68" s="15" t="s">
        <v>96</v>
      </c>
      <c r="C68" s="22"/>
      <c r="D68" s="23" t="s">
        <v>97</v>
      </c>
      <c r="E68" s="25"/>
      <c r="F68" s="133"/>
      <c r="G68" s="21" t="s">
        <v>22</v>
      </c>
      <c r="H68" s="21" t="s">
        <v>22</v>
      </c>
    </row>
    <row r="69" spans="1:8" s="61" customFormat="1" ht="12.75" customHeight="1">
      <c r="A69" s="4"/>
      <c r="B69" s="41" t="s">
        <v>31</v>
      </c>
      <c r="C69" s="62" t="s">
        <v>98</v>
      </c>
      <c r="D69" s="63"/>
      <c r="E69" s="64"/>
      <c r="F69" s="121" t="s">
        <v>277</v>
      </c>
      <c r="G69" s="21">
        <f>SUM(G70:G75,G78:G83)</f>
        <v>60098.76</v>
      </c>
      <c r="H69" s="21">
        <f>SUM(H70:H75,H78:H83)</f>
        <v>59723.020000000004</v>
      </c>
    </row>
    <row r="70" spans="1:8" s="2" customFormat="1" ht="12.75" customHeight="1">
      <c r="A70" s="4"/>
      <c r="B70" s="15" t="s">
        <v>33</v>
      </c>
      <c r="C70" s="22"/>
      <c r="D70" s="23" t="s">
        <v>99</v>
      </c>
      <c r="E70" s="24"/>
      <c r="F70" s="134"/>
      <c r="G70" s="21" t="s">
        <v>22</v>
      </c>
      <c r="H70" s="21" t="s">
        <v>22</v>
      </c>
    </row>
    <row r="71" spans="1:8" s="2" customFormat="1" ht="12.75" customHeight="1">
      <c r="A71" s="4"/>
      <c r="B71" s="15" t="s">
        <v>35</v>
      </c>
      <c r="C71" s="59"/>
      <c r="D71" s="23" t="s">
        <v>100</v>
      </c>
      <c r="E71" s="60"/>
      <c r="F71" s="134"/>
      <c r="G71" s="21" t="s">
        <v>22</v>
      </c>
      <c r="H71" s="21" t="s">
        <v>22</v>
      </c>
    </row>
    <row r="72" spans="1:8" s="2" customFormat="1">
      <c r="A72" s="4"/>
      <c r="B72" s="15" t="s">
        <v>37</v>
      </c>
      <c r="C72" s="59"/>
      <c r="D72" s="23" t="s">
        <v>101</v>
      </c>
      <c r="E72" s="60"/>
      <c r="F72" s="134"/>
      <c r="G72" s="21" t="s">
        <v>22</v>
      </c>
      <c r="H72" s="21" t="s">
        <v>22</v>
      </c>
    </row>
    <row r="73" spans="1:8" s="2" customFormat="1">
      <c r="A73" s="4"/>
      <c r="B73" s="65" t="s">
        <v>39</v>
      </c>
      <c r="C73" s="43"/>
      <c r="D73" s="66" t="s">
        <v>102</v>
      </c>
      <c r="E73" s="51"/>
      <c r="F73" s="134"/>
      <c r="G73" s="21" t="s">
        <v>22</v>
      </c>
      <c r="H73" s="21" t="s">
        <v>22</v>
      </c>
    </row>
    <row r="74" spans="1:8" s="2" customFormat="1">
      <c r="A74" s="4"/>
      <c r="B74" s="17" t="s">
        <v>41</v>
      </c>
      <c r="C74" s="27"/>
      <c r="D74" s="27" t="s">
        <v>103</v>
      </c>
      <c r="E74" s="24"/>
      <c r="F74" s="137"/>
      <c r="G74" s="21" t="s">
        <v>22</v>
      </c>
      <c r="H74" s="21" t="s">
        <v>22</v>
      </c>
    </row>
    <row r="75" spans="1:8" s="2" customFormat="1" ht="12.75" customHeight="1">
      <c r="A75" s="4"/>
      <c r="B75" s="67" t="s">
        <v>43</v>
      </c>
      <c r="C75" s="63"/>
      <c r="D75" s="68" t="s">
        <v>104</v>
      </c>
      <c r="E75" s="69"/>
      <c r="F75" s="134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5" t="s">
        <v>105</v>
      </c>
      <c r="C76" s="32"/>
      <c r="D76" s="53"/>
      <c r="E76" s="34" t="s">
        <v>106</v>
      </c>
      <c r="F76" s="134"/>
      <c r="G76" s="21" t="s">
        <v>22</v>
      </c>
      <c r="H76" s="21" t="s">
        <v>22</v>
      </c>
    </row>
    <row r="77" spans="1:8" s="2" customFormat="1" ht="12.75" customHeight="1">
      <c r="A77" s="4"/>
      <c r="B77" s="45" t="s">
        <v>107</v>
      </c>
      <c r="C77" s="32"/>
      <c r="D77" s="53"/>
      <c r="E77" s="34" t="s">
        <v>108</v>
      </c>
      <c r="F77" s="133"/>
      <c r="G77" s="21" t="s">
        <v>22</v>
      </c>
      <c r="H77" s="21" t="s">
        <v>22</v>
      </c>
    </row>
    <row r="78" spans="1:8" s="2" customFormat="1" ht="12.75" customHeight="1">
      <c r="A78" s="4"/>
      <c r="B78" s="45" t="s">
        <v>45</v>
      </c>
      <c r="C78" s="48"/>
      <c r="D78" s="70" t="s">
        <v>109</v>
      </c>
      <c r="E78" s="71"/>
      <c r="F78" s="133"/>
      <c r="G78" s="21" t="s">
        <v>22</v>
      </c>
      <c r="H78" s="21" t="s">
        <v>22</v>
      </c>
    </row>
    <row r="79" spans="1:8" s="2" customFormat="1" ht="12.75" customHeight="1">
      <c r="A79" s="4"/>
      <c r="B79" s="45" t="s">
        <v>47</v>
      </c>
      <c r="C79" s="72"/>
      <c r="D79" s="33" t="s">
        <v>110</v>
      </c>
      <c r="E79" s="73"/>
      <c r="F79" s="134"/>
      <c r="G79" s="21" t="s">
        <v>22</v>
      </c>
      <c r="H79" s="21" t="s">
        <v>22</v>
      </c>
    </row>
    <row r="80" spans="1:8" s="2" customFormat="1" ht="12.75" customHeight="1">
      <c r="A80" s="4"/>
      <c r="B80" s="45" t="s">
        <v>49</v>
      </c>
      <c r="C80" s="22"/>
      <c r="D80" s="23" t="s">
        <v>111</v>
      </c>
      <c r="E80" s="25"/>
      <c r="F80" s="134"/>
      <c r="G80" s="21">
        <v>1013.19</v>
      </c>
      <c r="H80" s="21">
        <v>127.29</v>
      </c>
    </row>
    <row r="81" spans="1:8" s="2" customFormat="1" ht="12.75" customHeight="1">
      <c r="A81" s="4"/>
      <c r="B81" s="45" t="s">
        <v>112</v>
      </c>
      <c r="C81" s="22"/>
      <c r="D81" s="23" t="s">
        <v>113</v>
      </c>
      <c r="E81" s="25"/>
      <c r="F81" s="134"/>
      <c r="G81" s="21">
        <v>0</v>
      </c>
      <c r="H81" s="21">
        <v>0</v>
      </c>
    </row>
    <row r="82" spans="1:8" s="2" customFormat="1" ht="12.75" customHeight="1">
      <c r="A82" s="4"/>
      <c r="B82" s="15" t="s">
        <v>114</v>
      </c>
      <c r="C82" s="32"/>
      <c r="D82" s="33" t="s">
        <v>115</v>
      </c>
      <c r="E82" s="34"/>
      <c r="F82" s="134"/>
      <c r="G82" s="21">
        <v>59085.57</v>
      </c>
      <c r="H82" s="21">
        <v>59595.73</v>
      </c>
    </row>
    <row r="83" spans="1:8" s="2" customFormat="1" ht="12.75" customHeight="1">
      <c r="A83" s="4"/>
      <c r="B83" s="15" t="s">
        <v>116</v>
      </c>
      <c r="C83" s="22"/>
      <c r="D83" s="23" t="s">
        <v>117</v>
      </c>
      <c r="E83" s="25"/>
      <c r="F83" s="133"/>
      <c r="G83" s="21" t="s">
        <v>22</v>
      </c>
      <c r="H83" s="21" t="s">
        <v>22</v>
      </c>
    </row>
    <row r="84" spans="1:8" s="2" customFormat="1" ht="12.75" customHeight="1">
      <c r="A84" s="4"/>
      <c r="B84" s="10" t="s">
        <v>118</v>
      </c>
      <c r="C84" s="74" t="s">
        <v>119</v>
      </c>
      <c r="D84" s="75"/>
      <c r="E84" s="76"/>
      <c r="F84" s="133" t="s">
        <v>278</v>
      </c>
      <c r="G84" s="16">
        <f>SUM(G85,G86,G89,G90)</f>
        <v>697139.51</v>
      </c>
      <c r="H84" s="16">
        <f>SUM(H85,H86,H89,H90)</f>
        <v>695229.7</v>
      </c>
    </row>
    <row r="85" spans="1:8" s="2" customFormat="1" ht="12.75" customHeight="1">
      <c r="A85" s="4"/>
      <c r="B85" s="17" t="s">
        <v>18</v>
      </c>
      <c r="C85" s="35" t="s">
        <v>120</v>
      </c>
      <c r="D85" s="22"/>
      <c r="E85" s="37"/>
      <c r="F85" s="133"/>
      <c r="G85" s="21" t="s">
        <v>22</v>
      </c>
      <c r="H85" s="21" t="s">
        <v>22</v>
      </c>
    </row>
    <row r="86" spans="1:8" s="2" customFormat="1" ht="12.75" customHeight="1">
      <c r="A86" s="4"/>
      <c r="B86" s="17" t="s">
        <v>31</v>
      </c>
      <c r="C86" s="18" t="s">
        <v>121</v>
      </c>
      <c r="D86" s="57"/>
      <c r="E86" s="58"/>
      <c r="F86" s="134"/>
      <c r="G86" s="21">
        <f>SUM(G87,G88)</f>
        <v>692373.84</v>
      </c>
      <c r="H86" s="21">
        <f>SUM(H87,H88)</f>
        <v>692373.84</v>
      </c>
    </row>
    <row r="87" spans="1:8" s="2" customFormat="1" ht="12.75" customHeight="1">
      <c r="A87" s="4"/>
      <c r="B87" s="15" t="s">
        <v>33</v>
      </c>
      <c r="C87" s="22"/>
      <c r="D87" s="23" t="s">
        <v>122</v>
      </c>
      <c r="E87" s="25"/>
      <c r="F87" s="134"/>
      <c r="G87" s="21">
        <v>692373.84</v>
      </c>
      <c r="H87" s="21">
        <v>692373.84</v>
      </c>
    </row>
    <row r="88" spans="1:8" s="2" customFormat="1" ht="12.75" customHeight="1">
      <c r="A88" s="4"/>
      <c r="B88" s="15" t="s">
        <v>35</v>
      </c>
      <c r="C88" s="22"/>
      <c r="D88" s="23" t="s">
        <v>123</v>
      </c>
      <c r="E88" s="25"/>
      <c r="F88" s="134"/>
      <c r="G88" s="21" t="s">
        <v>22</v>
      </c>
      <c r="H88" s="21" t="s">
        <v>22</v>
      </c>
    </row>
    <row r="89" spans="1:8" s="2" customFormat="1" ht="12.75" customHeight="1">
      <c r="A89" s="4"/>
      <c r="B89" s="41" t="s">
        <v>51</v>
      </c>
      <c r="C89" s="53" t="s">
        <v>124</v>
      </c>
      <c r="D89" s="53"/>
      <c r="E89" s="46"/>
      <c r="F89" s="134"/>
      <c r="G89" s="21" t="s">
        <v>22</v>
      </c>
      <c r="H89" s="21" t="s">
        <v>22</v>
      </c>
    </row>
    <row r="90" spans="1:8" s="2" customFormat="1" ht="12.75" customHeight="1">
      <c r="A90" s="4"/>
      <c r="B90" s="28" t="s">
        <v>53</v>
      </c>
      <c r="C90" s="29" t="s">
        <v>125</v>
      </c>
      <c r="D90" s="30"/>
      <c r="E90" s="31"/>
      <c r="F90" s="134"/>
      <c r="G90" s="21">
        <f>SUM(G91:G92)</f>
        <v>4765.67</v>
      </c>
      <c r="H90" s="21">
        <f>SUM(H91:H92)</f>
        <v>2855.86</v>
      </c>
    </row>
    <row r="91" spans="1:8" s="2" customFormat="1" ht="12.75" customHeight="1">
      <c r="A91" s="4"/>
      <c r="B91" s="15" t="s">
        <v>126</v>
      </c>
      <c r="C91" s="13"/>
      <c r="D91" s="23" t="s">
        <v>127</v>
      </c>
      <c r="E91" s="77"/>
      <c r="F91" s="133"/>
      <c r="G91" s="21">
        <v>1909.81</v>
      </c>
      <c r="H91" s="21">
        <v>2855.86</v>
      </c>
    </row>
    <row r="92" spans="1:8" s="2" customFormat="1" ht="12.75" customHeight="1">
      <c r="A92" s="4"/>
      <c r="B92" s="15" t="s">
        <v>128</v>
      </c>
      <c r="C92" s="13"/>
      <c r="D92" s="23" t="s">
        <v>129</v>
      </c>
      <c r="E92" s="77"/>
      <c r="F92" s="133"/>
      <c r="G92" s="21">
        <v>2855.86</v>
      </c>
      <c r="H92" s="21" t="s">
        <v>22</v>
      </c>
    </row>
    <row r="93" spans="1:8" s="2" customFormat="1" ht="12.75" customHeight="1">
      <c r="A93" s="4"/>
      <c r="B93" s="10" t="s">
        <v>130</v>
      </c>
      <c r="C93" s="74" t="s">
        <v>131</v>
      </c>
      <c r="D93" s="76"/>
      <c r="E93" s="76"/>
      <c r="F93" s="133"/>
      <c r="G93" s="16"/>
      <c r="H93" s="16"/>
    </row>
    <row r="94" spans="1:8" s="2" customFormat="1" ht="25.5" customHeight="1">
      <c r="A94" s="4"/>
      <c r="B94" s="10"/>
      <c r="C94" s="150" t="s">
        <v>132</v>
      </c>
      <c r="D94" s="143"/>
      <c r="E94" s="144"/>
      <c r="F94" s="134"/>
      <c r="G94" s="78">
        <f>SUM(G59,G64,G84,G93)</f>
        <v>858161.61</v>
      </c>
      <c r="H94" s="78">
        <f>SUM(H59,H64,H84,H93)</f>
        <v>853550.87999999989</v>
      </c>
    </row>
    <row r="95" spans="1:8" s="2" customFormat="1">
      <c r="A95" s="4"/>
      <c r="B95" s="79"/>
      <c r="C95" s="80"/>
      <c r="D95" s="80"/>
      <c r="E95" s="80"/>
      <c r="F95" s="80"/>
      <c r="G95" s="3"/>
      <c r="H95" s="3"/>
    </row>
    <row r="96" spans="1:8" s="2" customFormat="1" ht="12.75" customHeight="1">
      <c r="A96" s="4"/>
      <c r="B96" s="151" t="s">
        <v>268</v>
      </c>
      <c r="C96" s="151"/>
      <c r="D96" s="151"/>
      <c r="E96" s="151"/>
      <c r="F96" s="81"/>
      <c r="G96" s="152" t="s">
        <v>133</v>
      </c>
      <c r="H96" s="152"/>
    </row>
    <row r="97" spans="1:8" s="2" customFormat="1" ht="12.75" customHeight="1">
      <c r="A97" s="4"/>
      <c r="B97" s="153" t="s">
        <v>134</v>
      </c>
      <c r="C97" s="153"/>
      <c r="D97" s="153"/>
      <c r="E97" s="153"/>
      <c r="F97" s="3" t="s">
        <v>135</v>
      </c>
      <c r="G97" s="154" t="s">
        <v>136</v>
      </c>
      <c r="H97" s="154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45" t="s">
        <v>269</v>
      </c>
      <c r="C99" s="145"/>
      <c r="D99" s="145"/>
      <c r="E99" s="145"/>
      <c r="F99" s="82"/>
      <c r="G99" s="146" t="s">
        <v>137</v>
      </c>
      <c r="H99" s="146"/>
    </row>
    <row r="100" spans="1:8" s="2" customFormat="1" ht="12.75" customHeight="1">
      <c r="A100" s="4"/>
      <c r="B100" s="138" t="s">
        <v>138</v>
      </c>
      <c r="C100" s="138"/>
      <c r="D100" s="138"/>
      <c r="E100" s="138"/>
      <c r="F100" s="61" t="s">
        <v>135</v>
      </c>
      <c r="G100" s="139" t="s">
        <v>136</v>
      </c>
      <c r="H100" s="139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3"/>
      <c r="F119" s="3"/>
    </row>
  </sheetData>
  <mergeCells count="27">
    <mergeCell ref="B8:H8"/>
    <mergeCell ref="B1:H1"/>
    <mergeCell ref="F2:H2"/>
    <mergeCell ref="F3:H3"/>
    <mergeCell ref="B5:H6"/>
    <mergeCell ref="B7:H7"/>
    <mergeCell ref="B17:H17"/>
    <mergeCell ref="E18:H18"/>
    <mergeCell ref="B9:H9"/>
    <mergeCell ref="B10:H11"/>
    <mergeCell ref="B12:F12"/>
    <mergeCell ref="B13:H13"/>
    <mergeCell ref="B14:H14"/>
    <mergeCell ref="B16:H16"/>
    <mergeCell ref="C19:E19"/>
    <mergeCell ref="C94:E94"/>
    <mergeCell ref="B96:E96"/>
    <mergeCell ref="G96:H96"/>
    <mergeCell ref="B97:E97"/>
    <mergeCell ref="G97:H97"/>
    <mergeCell ref="B100:E100"/>
    <mergeCell ref="G100:H100"/>
    <mergeCell ref="C62:E62"/>
    <mergeCell ref="D53:E53"/>
    <mergeCell ref="D47:E4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6B5C-984D-4F8E-816E-897D1850D590}">
  <dimension ref="B1:J64"/>
  <sheetViews>
    <sheetView showGridLines="0" view="pageBreakPreview" topLeftCell="A52" zoomScaleNormal="100" zoomScaleSheetLayoutView="100" workbookViewId="0">
      <selection activeCell="B17" sqref="B17:J17"/>
    </sheetView>
  </sheetViews>
  <sheetFormatPr defaultRowHeight="12.75"/>
  <cols>
    <col min="1" max="1" width="3.140625" style="84" customWidth="1"/>
    <col min="2" max="2" width="8" style="84" customWidth="1"/>
    <col min="3" max="3" width="1.5703125" style="84" hidden="1" customWidth="1"/>
    <col min="4" max="4" width="30.140625" style="84" customWidth="1"/>
    <col min="5" max="5" width="18.28515625" style="84" customWidth="1"/>
    <col min="6" max="6" width="9.140625" style="84" hidden="1" customWidth="1"/>
    <col min="7" max="7" width="11.7109375" style="84" customWidth="1"/>
    <col min="8" max="8" width="13.140625" style="84" customWidth="1"/>
    <col min="9" max="9" width="14.7109375" style="84" customWidth="1"/>
    <col min="10" max="10" width="15.85546875" style="84" customWidth="1"/>
    <col min="11" max="11" width="9.140625" style="84"/>
    <col min="12" max="12" width="88.85546875" style="84" customWidth="1"/>
    <col min="13" max="16384" width="9.140625" style="84"/>
  </cols>
  <sheetData>
    <row r="1" spans="2:10" ht="30" customHeight="1">
      <c r="B1" s="165" t="s">
        <v>0</v>
      </c>
      <c r="C1" s="165"/>
      <c r="D1" s="165"/>
      <c r="E1" s="165"/>
      <c r="F1" s="165"/>
      <c r="G1" s="165"/>
      <c r="H1" s="165"/>
      <c r="I1" s="165"/>
      <c r="J1" s="165"/>
    </row>
    <row r="2" spans="2:10" ht="15.75" customHeight="1">
      <c r="E2" s="107"/>
      <c r="H2" s="106" t="s">
        <v>221</v>
      </c>
      <c r="I2" s="105"/>
      <c r="J2" s="105"/>
    </row>
    <row r="3" spans="2:10" ht="15.75" customHeight="1">
      <c r="H3" s="106" t="s">
        <v>2</v>
      </c>
      <c r="I3" s="105"/>
      <c r="J3" s="105"/>
    </row>
    <row r="4" spans="2:10" ht="4.5" customHeight="1"/>
    <row r="5" spans="2:10" ht="15.75" customHeight="1">
      <c r="B5" s="166" t="s">
        <v>220</v>
      </c>
      <c r="C5" s="166"/>
      <c r="D5" s="166"/>
      <c r="E5" s="166"/>
      <c r="F5" s="166"/>
      <c r="G5" s="166"/>
      <c r="H5" s="166"/>
      <c r="I5" s="166"/>
      <c r="J5" s="166"/>
    </row>
    <row r="6" spans="2:10" ht="15.75" customHeight="1">
      <c r="B6" s="167" t="s">
        <v>219</v>
      </c>
      <c r="C6" s="167"/>
      <c r="D6" s="167"/>
      <c r="E6" s="167"/>
      <c r="F6" s="167"/>
      <c r="G6" s="167"/>
      <c r="H6" s="167"/>
      <c r="I6" s="167"/>
      <c r="J6" s="167"/>
    </row>
    <row r="7" spans="2:10" ht="15.75" customHeight="1">
      <c r="B7" s="168" t="s">
        <v>4</v>
      </c>
      <c r="C7" s="168"/>
      <c r="D7" s="168"/>
      <c r="E7" s="168"/>
      <c r="F7" s="168"/>
      <c r="G7" s="168"/>
      <c r="H7" s="168"/>
      <c r="I7" s="168"/>
      <c r="J7" s="168"/>
    </row>
    <row r="8" spans="2:10" ht="15" customHeight="1">
      <c r="B8" s="169" t="s">
        <v>218</v>
      </c>
      <c r="C8" s="169"/>
      <c r="D8" s="169"/>
      <c r="E8" s="169"/>
      <c r="F8" s="169"/>
      <c r="G8" s="169"/>
      <c r="H8" s="169"/>
      <c r="I8" s="169"/>
      <c r="J8" s="169"/>
    </row>
    <row r="9" spans="2:10" ht="15" customHeight="1">
      <c r="B9" s="170" t="s">
        <v>6</v>
      </c>
      <c r="C9" s="170"/>
      <c r="D9" s="170"/>
      <c r="E9" s="170"/>
      <c r="F9" s="170"/>
      <c r="G9" s="170"/>
      <c r="H9" s="170"/>
      <c r="I9" s="170"/>
      <c r="J9" s="170"/>
    </row>
    <row r="10" spans="2:10" ht="15" customHeight="1">
      <c r="B10" s="169" t="s">
        <v>217</v>
      </c>
      <c r="C10" s="169"/>
      <c r="D10" s="169"/>
      <c r="E10" s="169"/>
      <c r="F10" s="169"/>
      <c r="G10" s="169"/>
      <c r="H10" s="169"/>
      <c r="I10" s="169"/>
      <c r="J10" s="169"/>
    </row>
    <row r="11" spans="2:10" ht="15" customHeight="1">
      <c r="B11" s="172" t="s">
        <v>216</v>
      </c>
      <c r="C11" s="172"/>
      <c r="D11" s="172"/>
      <c r="E11" s="172"/>
      <c r="F11" s="172"/>
      <c r="G11" s="172"/>
      <c r="H11" s="172"/>
      <c r="I11" s="172"/>
      <c r="J11" s="172"/>
    </row>
    <row r="12" spans="2:10" ht="12" customHeight="1">
      <c r="B12" s="174"/>
      <c r="C12" s="174"/>
      <c r="D12" s="174"/>
      <c r="E12" s="174"/>
      <c r="F12" s="174"/>
      <c r="G12" s="174"/>
      <c r="H12" s="174"/>
      <c r="I12" s="174"/>
      <c r="J12" s="174"/>
    </row>
    <row r="13" spans="2:10" ht="15" customHeight="1">
      <c r="B13" s="175" t="s">
        <v>215</v>
      </c>
      <c r="C13" s="175"/>
      <c r="D13" s="175"/>
      <c r="E13" s="175"/>
      <c r="F13" s="175"/>
      <c r="G13" s="175"/>
      <c r="H13" s="175"/>
      <c r="I13" s="175"/>
      <c r="J13" s="175"/>
    </row>
    <row r="14" spans="2:10" ht="9.75" customHeight="1">
      <c r="B14" s="172"/>
      <c r="C14" s="172"/>
      <c r="D14" s="172"/>
      <c r="E14" s="172"/>
      <c r="F14" s="172"/>
      <c r="G14" s="172"/>
      <c r="H14" s="172"/>
      <c r="I14" s="172"/>
      <c r="J14" s="172"/>
    </row>
    <row r="15" spans="2:10" ht="15" customHeight="1">
      <c r="B15" s="175" t="s">
        <v>9</v>
      </c>
      <c r="C15" s="175"/>
      <c r="D15" s="175"/>
      <c r="E15" s="175"/>
      <c r="F15" s="175"/>
      <c r="G15" s="175"/>
      <c r="H15" s="175"/>
      <c r="I15" s="175"/>
      <c r="J15" s="175"/>
    </row>
    <row r="16" spans="2:10" ht="9.75" customHeight="1">
      <c r="B16" s="104"/>
      <c r="C16" s="85"/>
      <c r="D16" s="85"/>
      <c r="E16" s="85"/>
      <c r="F16" s="85"/>
      <c r="G16" s="85"/>
      <c r="H16" s="85"/>
      <c r="I16" s="85"/>
      <c r="J16" s="85"/>
    </row>
    <row r="17" spans="2:10" ht="15" customHeight="1">
      <c r="B17" s="171" t="s">
        <v>279</v>
      </c>
      <c r="C17" s="171"/>
      <c r="D17" s="171"/>
      <c r="E17" s="171"/>
      <c r="F17" s="171"/>
      <c r="G17" s="171"/>
      <c r="H17" s="171"/>
      <c r="I17" s="171"/>
      <c r="J17" s="171"/>
    </row>
    <row r="18" spans="2:10" ht="15" customHeight="1">
      <c r="B18" s="172" t="s">
        <v>10</v>
      </c>
      <c r="C18" s="172"/>
      <c r="D18" s="172"/>
      <c r="E18" s="172"/>
      <c r="F18" s="172"/>
      <c r="G18" s="172"/>
      <c r="H18" s="172"/>
      <c r="I18" s="172"/>
      <c r="J18" s="172"/>
    </row>
    <row r="19" spans="2:10" s="85" customFormat="1" ht="15" customHeight="1">
      <c r="B19" s="173" t="s">
        <v>262</v>
      </c>
      <c r="C19" s="173"/>
      <c r="D19" s="173"/>
      <c r="E19" s="173"/>
      <c r="F19" s="173"/>
      <c r="G19" s="173"/>
      <c r="H19" s="173"/>
      <c r="I19" s="173"/>
      <c r="J19" s="173"/>
    </row>
    <row r="20" spans="2:10" s="102" customFormat="1" ht="50.1" customHeight="1">
      <c r="B20" s="196" t="s">
        <v>11</v>
      </c>
      <c r="C20" s="198"/>
      <c r="D20" s="196" t="s">
        <v>12</v>
      </c>
      <c r="E20" s="197"/>
      <c r="F20" s="197"/>
      <c r="G20" s="198"/>
      <c r="H20" s="103" t="s">
        <v>214</v>
      </c>
      <c r="I20" s="103" t="s">
        <v>213</v>
      </c>
      <c r="J20" s="103" t="s">
        <v>212</v>
      </c>
    </row>
    <row r="21" spans="2:10" ht="15.75" customHeight="1">
      <c r="B21" s="101" t="s">
        <v>16</v>
      </c>
      <c r="C21" s="97" t="s">
        <v>211</v>
      </c>
      <c r="D21" s="182" t="s">
        <v>211</v>
      </c>
      <c r="E21" s="183"/>
      <c r="F21" s="183"/>
      <c r="G21" s="184"/>
      <c r="H21" s="98"/>
      <c r="I21" s="127">
        <f>SUM(I22,I27,I28)</f>
        <v>248731.31</v>
      </c>
      <c r="J21" s="127">
        <f>SUM(J22,J27,J28)</f>
        <v>220439.3</v>
      </c>
    </row>
    <row r="22" spans="2:10" ht="15.75" customHeight="1">
      <c r="B22" s="100" t="s">
        <v>18</v>
      </c>
      <c r="C22" s="93" t="s">
        <v>210</v>
      </c>
      <c r="D22" s="176" t="s">
        <v>210</v>
      </c>
      <c r="E22" s="177"/>
      <c r="F22" s="177"/>
      <c r="G22" s="178"/>
      <c r="H22" s="99"/>
      <c r="I22" s="128">
        <f>SUM(I23:I26)</f>
        <v>234541.31</v>
      </c>
      <c r="J22" s="128">
        <f>SUM(J23:J26)</f>
        <v>207004.3</v>
      </c>
    </row>
    <row r="23" spans="2:10" ht="15.75" customHeight="1">
      <c r="B23" s="100" t="s">
        <v>209</v>
      </c>
      <c r="C23" s="93" t="s">
        <v>86</v>
      </c>
      <c r="D23" s="176" t="s">
        <v>86</v>
      </c>
      <c r="E23" s="177"/>
      <c r="F23" s="177"/>
      <c r="G23" s="178"/>
      <c r="H23" s="99"/>
      <c r="I23" s="129">
        <v>31200</v>
      </c>
      <c r="J23" s="129">
        <v>25400</v>
      </c>
    </row>
    <row r="24" spans="2:10" ht="15.75" customHeight="1">
      <c r="B24" s="100" t="s">
        <v>208</v>
      </c>
      <c r="C24" s="94" t="s">
        <v>207</v>
      </c>
      <c r="D24" s="179" t="s">
        <v>207</v>
      </c>
      <c r="E24" s="180"/>
      <c r="F24" s="180"/>
      <c r="G24" s="181"/>
      <c r="H24" s="99"/>
      <c r="I24" s="129">
        <v>202747.97</v>
      </c>
      <c r="J24" s="129">
        <v>180584.3</v>
      </c>
    </row>
    <row r="25" spans="2:10" ht="15.75" customHeight="1">
      <c r="B25" s="100" t="s">
        <v>206</v>
      </c>
      <c r="C25" s="93" t="s">
        <v>205</v>
      </c>
      <c r="D25" s="179" t="s">
        <v>205</v>
      </c>
      <c r="E25" s="180"/>
      <c r="F25" s="180"/>
      <c r="G25" s="181"/>
      <c r="H25" s="99"/>
      <c r="I25" s="129">
        <v>0</v>
      </c>
      <c r="J25" s="129">
        <v>0</v>
      </c>
    </row>
    <row r="26" spans="2:10" ht="15.75" customHeight="1">
      <c r="B26" s="100" t="s">
        <v>204</v>
      </c>
      <c r="C26" s="94" t="s">
        <v>203</v>
      </c>
      <c r="D26" s="179" t="s">
        <v>203</v>
      </c>
      <c r="E26" s="180"/>
      <c r="F26" s="180"/>
      <c r="G26" s="181"/>
      <c r="H26" s="99"/>
      <c r="I26" s="129">
        <v>593.34</v>
      </c>
      <c r="J26" s="129">
        <v>1020</v>
      </c>
    </row>
    <row r="27" spans="2:10" ht="15.75" customHeight="1">
      <c r="B27" s="100" t="s">
        <v>31</v>
      </c>
      <c r="C27" s="93" t="s">
        <v>202</v>
      </c>
      <c r="D27" s="179" t="s">
        <v>202</v>
      </c>
      <c r="E27" s="180"/>
      <c r="F27" s="180"/>
      <c r="G27" s="181"/>
      <c r="H27" s="99"/>
      <c r="I27" s="128"/>
      <c r="J27" s="130"/>
    </row>
    <row r="28" spans="2:10" ht="15.75" customHeight="1">
      <c r="B28" s="100" t="s">
        <v>51</v>
      </c>
      <c r="C28" s="93" t="s">
        <v>201</v>
      </c>
      <c r="D28" s="179" t="s">
        <v>201</v>
      </c>
      <c r="E28" s="180"/>
      <c r="F28" s="180"/>
      <c r="G28" s="181"/>
      <c r="H28" s="99" t="s">
        <v>266</v>
      </c>
      <c r="I28" s="128">
        <f>SUM(I29)+SUM(I30)</f>
        <v>14190</v>
      </c>
      <c r="J28" s="128">
        <f>SUM(J29)+SUM(J30)</f>
        <v>13435</v>
      </c>
    </row>
    <row r="29" spans="2:10" ht="15.75" customHeight="1">
      <c r="B29" s="100" t="s">
        <v>200</v>
      </c>
      <c r="C29" s="94" t="s">
        <v>199</v>
      </c>
      <c r="D29" s="179" t="s">
        <v>199</v>
      </c>
      <c r="E29" s="180"/>
      <c r="F29" s="180"/>
      <c r="G29" s="181"/>
      <c r="H29" s="99"/>
      <c r="I29" s="129">
        <v>14190</v>
      </c>
      <c r="J29" s="129">
        <v>13435</v>
      </c>
    </row>
    <row r="30" spans="2:10" ht="15.75" customHeight="1">
      <c r="B30" s="100" t="s">
        <v>198</v>
      </c>
      <c r="C30" s="94" t="s">
        <v>197</v>
      </c>
      <c r="D30" s="179" t="s">
        <v>197</v>
      </c>
      <c r="E30" s="180"/>
      <c r="F30" s="180"/>
      <c r="G30" s="181"/>
      <c r="H30" s="99"/>
      <c r="I30" s="129" t="s">
        <v>22</v>
      </c>
      <c r="J30" s="129" t="s">
        <v>22</v>
      </c>
    </row>
    <row r="31" spans="2:10" ht="15.75" customHeight="1">
      <c r="B31" s="101" t="s">
        <v>57</v>
      </c>
      <c r="C31" s="97" t="s">
        <v>196</v>
      </c>
      <c r="D31" s="182" t="s">
        <v>196</v>
      </c>
      <c r="E31" s="183"/>
      <c r="F31" s="183"/>
      <c r="G31" s="184"/>
      <c r="H31" s="98" t="s">
        <v>267</v>
      </c>
      <c r="I31" s="127">
        <f>SUM(I32:I45)</f>
        <v>246821.49999999997</v>
      </c>
      <c r="J31" s="127">
        <f>SUM(J32:J45)</f>
        <v>216432.43000000005</v>
      </c>
    </row>
    <row r="32" spans="2:10" ht="15.75" customHeight="1">
      <c r="B32" s="100" t="s">
        <v>18</v>
      </c>
      <c r="C32" s="93" t="s">
        <v>195</v>
      </c>
      <c r="D32" s="179" t="s">
        <v>194</v>
      </c>
      <c r="E32" s="180"/>
      <c r="F32" s="180"/>
      <c r="G32" s="181"/>
      <c r="H32" s="99"/>
      <c r="I32" s="129">
        <v>207555.04</v>
      </c>
      <c r="J32" s="129">
        <v>183663.89</v>
      </c>
    </row>
    <row r="33" spans="2:10" ht="15.75" customHeight="1">
      <c r="B33" s="100" t="s">
        <v>31</v>
      </c>
      <c r="C33" s="93" t="s">
        <v>193</v>
      </c>
      <c r="D33" s="179" t="s">
        <v>192</v>
      </c>
      <c r="E33" s="180"/>
      <c r="F33" s="180"/>
      <c r="G33" s="181"/>
      <c r="H33" s="99"/>
      <c r="I33" s="129">
        <v>3566.43</v>
      </c>
      <c r="J33" s="129">
        <v>2624.19</v>
      </c>
    </row>
    <row r="34" spans="2:10" ht="15.75" customHeight="1">
      <c r="B34" s="100" t="s">
        <v>51</v>
      </c>
      <c r="C34" s="93" t="s">
        <v>191</v>
      </c>
      <c r="D34" s="179" t="s">
        <v>190</v>
      </c>
      <c r="E34" s="180"/>
      <c r="F34" s="180"/>
      <c r="G34" s="181"/>
      <c r="H34" s="99"/>
      <c r="I34" s="129">
        <v>18972.96</v>
      </c>
      <c r="J34" s="129">
        <v>19094.38</v>
      </c>
    </row>
    <row r="35" spans="2:10" ht="15.75" customHeight="1">
      <c r="B35" s="100" t="s">
        <v>53</v>
      </c>
      <c r="C35" s="93" t="s">
        <v>189</v>
      </c>
      <c r="D35" s="176" t="s">
        <v>188</v>
      </c>
      <c r="E35" s="177"/>
      <c r="F35" s="177"/>
      <c r="G35" s="178"/>
      <c r="H35" s="99"/>
      <c r="I35" s="129">
        <v>634.35</v>
      </c>
      <c r="J35" s="129">
        <v>952</v>
      </c>
    </row>
    <row r="36" spans="2:10" ht="15.75" customHeight="1">
      <c r="B36" s="100" t="s">
        <v>55</v>
      </c>
      <c r="C36" s="93" t="s">
        <v>187</v>
      </c>
      <c r="D36" s="176" t="s">
        <v>186</v>
      </c>
      <c r="E36" s="177"/>
      <c r="F36" s="177"/>
      <c r="G36" s="178"/>
      <c r="H36" s="99"/>
      <c r="I36" s="129">
        <v>0</v>
      </c>
      <c r="J36" s="129">
        <v>58.14</v>
      </c>
    </row>
    <row r="37" spans="2:10" ht="15.75" customHeight="1">
      <c r="B37" s="100" t="s">
        <v>185</v>
      </c>
      <c r="C37" s="93" t="s">
        <v>184</v>
      </c>
      <c r="D37" s="176" t="s">
        <v>183</v>
      </c>
      <c r="E37" s="177"/>
      <c r="F37" s="177"/>
      <c r="G37" s="178"/>
      <c r="H37" s="99"/>
      <c r="I37" s="129">
        <v>583.29999999999995</v>
      </c>
      <c r="J37" s="129">
        <v>271.16000000000003</v>
      </c>
    </row>
    <row r="38" spans="2:10" ht="15.75" customHeight="1">
      <c r="B38" s="100" t="s">
        <v>182</v>
      </c>
      <c r="C38" s="93" t="s">
        <v>181</v>
      </c>
      <c r="D38" s="176" t="s">
        <v>180</v>
      </c>
      <c r="E38" s="177"/>
      <c r="F38" s="177"/>
      <c r="G38" s="178"/>
      <c r="H38" s="99"/>
      <c r="I38" s="129">
        <v>969</v>
      </c>
      <c r="J38" s="129">
        <v>0</v>
      </c>
    </row>
    <row r="39" spans="2:10" ht="15.75" customHeight="1">
      <c r="B39" s="100" t="s">
        <v>179</v>
      </c>
      <c r="C39" s="93" t="s">
        <v>178</v>
      </c>
      <c r="D39" s="179" t="s">
        <v>178</v>
      </c>
      <c r="E39" s="180"/>
      <c r="F39" s="180"/>
      <c r="G39" s="181"/>
      <c r="H39" s="99"/>
      <c r="I39" s="129" t="s">
        <v>22</v>
      </c>
      <c r="J39" s="129" t="s">
        <v>22</v>
      </c>
    </row>
    <row r="40" spans="2:10" ht="15.75" customHeight="1">
      <c r="B40" s="100" t="s">
        <v>177</v>
      </c>
      <c r="C40" s="93" t="s">
        <v>176</v>
      </c>
      <c r="D40" s="176" t="s">
        <v>176</v>
      </c>
      <c r="E40" s="177"/>
      <c r="F40" s="177"/>
      <c r="G40" s="178"/>
      <c r="H40" s="99"/>
      <c r="I40" s="129">
        <v>8097.84</v>
      </c>
      <c r="J40" s="129">
        <v>5987.2</v>
      </c>
    </row>
    <row r="41" spans="2:10" ht="15.75" customHeight="1">
      <c r="B41" s="100" t="s">
        <v>175</v>
      </c>
      <c r="C41" s="93" t="s">
        <v>174</v>
      </c>
      <c r="D41" s="179" t="s">
        <v>173</v>
      </c>
      <c r="E41" s="180"/>
      <c r="F41" s="180"/>
      <c r="G41" s="181"/>
      <c r="H41" s="99"/>
      <c r="I41" s="129">
        <v>1038</v>
      </c>
      <c r="J41" s="129">
        <v>0</v>
      </c>
    </row>
    <row r="42" spans="2:10" ht="15.75" customHeight="1">
      <c r="B42" s="100" t="s">
        <v>172</v>
      </c>
      <c r="C42" s="93" t="s">
        <v>171</v>
      </c>
      <c r="D42" s="179" t="s">
        <v>170</v>
      </c>
      <c r="E42" s="180"/>
      <c r="F42" s="180"/>
      <c r="G42" s="181"/>
      <c r="H42" s="99"/>
      <c r="I42" s="129" t="s">
        <v>22</v>
      </c>
      <c r="J42" s="129" t="s">
        <v>22</v>
      </c>
    </row>
    <row r="43" spans="2:10" ht="15.75" customHeight="1">
      <c r="B43" s="100" t="s">
        <v>169</v>
      </c>
      <c r="C43" s="93" t="s">
        <v>168</v>
      </c>
      <c r="D43" s="179" t="s">
        <v>167</v>
      </c>
      <c r="E43" s="180"/>
      <c r="F43" s="180"/>
      <c r="G43" s="181"/>
      <c r="H43" s="99"/>
      <c r="I43" s="129" t="s">
        <v>22</v>
      </c>
      <c r="J43" s="129" t="s">
        <v>22</v>
      </c>
    </row>
    <row r="44" spans="2:10" ht="15.75" customHeight="1">
      <c r="B44" s="100" t="s">
        <v>166</v>
      </c>
      <c r="C44" s="93" t="s">
        <v>165</v>
      </c>
      <c r="D44" s="179" t="s">
        <v>164</v>
      </c>
      <c r="E44" s="180"/>
      <c r="F44" s="180"/>
      <c r="G44" s="181"/>
      <c r="H44" s="99"/>
      <c r="I44" s="129">
        <v>5404.58</v>
      </c>
      <c r="J44" s="129">
        <v>3781.47</v>
      </c>
    </row>
    <row r="45" spans="2:10" ht="15.75" customHeight="1">
      <c r="B45" s="100" t="s">
        <v>163</v>
      </c>
      <c r="C45" s="93" t="s">
        <v>162</v>
      </c>
      <c r="D45" s="185" t="s">
        <v>161</v>
      </c>
      <c r="E45" s="186"/>
      <c r="F45" s="186"/>
      <c r="G45" s="187"/>
      <c r="H45" s="99"/>
      <c r="I45" s="129" t="s">
        <v>22</v>
      </c>
      <c r="J45" s="129" t="s">
        <v>22</v>
      </c>
    </row>
    <row r="46" spans="2:10" ht="15.75" customHeight="1">
      <c r="B46" s="97" t="s">
        <v>59</v>
      </c>
      <c r="C46" s="96" t="s">
        <v>160</v>
      </c>
      <c r="D46" s="188" t="s">
        <v>160</v>
      </c>
      <c r="E46" s="189"/>
      <c r="F46" s="189"/>
      <c r="G46" s="190"/>
      <c r="H46" s="98"/>
      <c r="I46" s="127">
        <f>I21-I31</f>
        <v>1909.8100000000268</v>
      </c>
      <c r="J46" s="127">
        <f>J21-J31</f>
        <v>4006.8699999999371</v>
      </c>
    </row>
    <row r="47" spans="2:10" ht="15.75" customHeight="1">
      <c r="B47" s="97" t="s">
        <v>84</v>
      </c>
      <c r="C47" s="97" t="s">
        <v>159</v>
      </c>
      <c r="D47" s="191" t="s">
        <v>159</v>
      </c>
      <c r="E47" s="192"/>
      <c r="F47" s="192"/>
      <c r="G47" s="193"/>
      <c r="H47" s="95"/>
      <c r="I47" s="127">
        <f>IF(TYPE(I48)=1,I48,0)+IF(TYPE(I49)=1,I49,0)-IF(TYPE(I50)=1,I50,0)</f>
        <v>0</v>
      </c>
      <c r="J47" s="127">
        <f>IF(TYPE(J48)=1,J48,0)+IF(TYPE(J49)=1,J49,0)-IF(TYPE(J50)=1,J50,0)</f>
        <v>0</v>
      </c>
    </row>
    <row r="48" spans="2:10" ht="15.75" customHeight="1">
      <c r="B48" s="94" t="s">
        <v>158</v>
      </c>
      <c r="C48" s="93" t="s">
        <v>157</v>
      </c>
      <c r="D48" s="185" t="s">
        <v>156</v>
      </c>
      <c r="E48" s="186"/>
      <c r="F48" s="186"/>
      <c r="G48" s="187"/>
      <c r="H48" s="92"/>
      <c r="I48" s="128">
        <v>0</v>
      </c>
      <c r="J48" s="129">
        <v>0</v>
      </c>
    </row>
    <row r="49" spans="2:10" ht="15.75" customHeight="1">
      <c r="B49" s="94" t="s">
        <v>31</v>
      </c>
      <c r="C49" s="93" t="s">
        <v>155</v>
      </c>
      <c r="D49" s="185" t="s">
        <v>155</v>
      </c>
      <c r="E49" s="186"/>
      <c r="F49" s="186"/>
      <c r="G49" s="187"/>
      <c r="H49" s="92"/>
      <c r="I49" s="129" t="s">
        <v>22</v>
      </c>
      <c r="J49" s="129" t="s">
        <v>22</v>
      </c>
    </row>
    <row r="50" spans="2:10" ht="15.75" customHeight="1">
      <c r="B50" s="94" t="s">
        <v>154</v>
      </c>
      <c r="C50" s="93" t="s">
        <v>153</v>
      </c>
      <c r="D50" s="185" t="s">
        <v>152</v>
      </c>
      <c r="E50" s="186"/>
      <c r="F50" s="186"/>
      <c r="G50" s="187"/>
      <c r="H50" s="92"/>
      <c r="I50" s="129" t="s">
        <v>22</v>
      </c>
      <c r="J50" s="129" t="s">
        <v>22</v>
      </c>
    </row>
    <row r="51" spans="2:10" ht="15.75" customHeight="1">
      <c r="B51" s="97" t="s">
        <v>91</v>
      </c>
      <c r="C51" s="96" t="s">
        <v>151</v>
      </c>
      <c r="D51" s="188" t="s">
        <v>151</v>
      </c>
      <c r="E51" s="189"/>
      <c r="F51" s="189"/>
      <c r="G51" s="190"/>
      <c r="H51" s="95"/>
      <c r="I51" s="129" t="s">
        <v>22</v>
      </c>
      <c r="J51" s="129" t="s">
        <v>22</v>
      </c>
    </row>
    <row r="52" spans="2:10" ht="30" customHeight="1">
      <c r="B52" s="97" t="s">
        <v>118</v>
      </c>
      <c r="C52" s="96" t="s">
        <v>150</v>
      </c>
      <c r="D52" s="202" t="s">
        <v>150</v>
      </c>
      <c r="E52" s="203"/>
      <c r="F52" s="203"/>
      <c r="G52" s="204"/>
      <c r="H52" s="95"/>
      <c r="I52" s="129" t="s">
        <v>22</v>
      </c>
      <c r="J52" s="129" t="s">
        <v>22</v>
      </c>
    </row>
    <row r="53" spans="2:10" ht="15.75" customHeight="1">
      <c r="B53" s="97" t="s">
        <v>130</v>
      </c>
      <c r="C53" s="96" t="s">
        <v>149</v>
      </c>
      <c r="D53" s="188" t="s">
        <v>149</v>
      </c>
      <c r="E53" s="189"/>
      <c r="F53" s="189"/>
      <c r="G53" s="190"/>
      <c r="H53" s="95"/>
      <c r="I53" s="129" t="s">
        <v>22</v>
      </c>
      <c r="J53" s="129" t="s">
        <v>22</v>
      </c>
    </row>
    <row r="54" spans="2:10" ht="30" customHeight="1">
      <c r="B54" s="97" t="s">
        <v>148</v>
      </c>
      <c r="C54" s="97" t="s">
        <v>147</v>
      </c>
      <c r="D54" s="182" t="s">
        <v>147</v>
      </c>
      <c r="E54" s="183"/>
      <c r="F54" s="183"/>
      <c r="G54" s="184"/>
      <c r="H54" s="95"/>
      <c r="I54" s="127">
        <f>SUM(I46,I47,I51,I52,I53)</f>
        <v>1909.8100000000268</v>
      </c>
      <c r="J54" s="127">
        <f>SUM(J46,J47,J51,J52,J53)</f>
        <v>4006.8699999999371</v>
      </c>
    </row>
    <row r="55" spans="2:10" ht="15.75" customHeight="1">
      <c r="B55" s="97" t="s">
        <v>18</v>
      </c>
      <c r="C55" s="97" t="s">
        <v>146</v>
      </c>
      <c r="D55" s="191" t="s">
        <v>146</v>
      </c>
      <c r="E55" s="192"/>
      <c r="F55" s="192"/>
      <c r="G55" s="193"/>
      <c r="H55" s="95"/>
      <c r="I55" s="129" t="s">
        <v>22</v>
      </c>
      <c r="J55" s="129" t="s">
        <v>22</v>
      </c>
    </row>
    <row r="56" spans="2:10" ht="15.75" customHeight="1">
      <c r="B56" s="97" t="s">
        <v>145</v>
      </c>
      <c r="C56" s="96" t="s">
        <v>144</v>
      </c>
      <c r="D56" s="188" t="s">
        <v>144</v>
      </c>
      <c r="E56" s="189"/>
      <c r="F56" s="189"/>
      <c r="G56" s="190"/>
      <c r="H56" s="95"/>
      <c r="I56" s="127">
        <f>SUM(I54,I55)</f>
        <v>1909.8100000000268</v>
      </c>
      <c r="J56" s="127">
        <f>SUM(J54,J55)</f>
        <v>4006.8699999999371</v>
      </c>
    </row>
    <row r="57" spans="2:10" ht="15.75" customHeight="1">
      <c r="B57" s="94" t="s">
        <v>18</v>
      </c>
      <c r="C57" s="93" t="s">
        <v>143</v>
      </c>
      <c r="D57" s="185" t="s">
        <v>143</v>
      </c>
      <c r="E57" s="186"/>
      <c r="F57" s="186"/>
      <c r="G57" s="187"/>
      <c r="H57" s="92"/>
      <c r="I57" s="128"/>
      <c r="J57" s="128"/>
    </row>
    <row r="58" spans="2:10" ht="15.75" customHeight="1">
      <c r="B58" s="94" t="s">
        <v>31</v>
      </c>
      <c r="C58" s="93" t="s">
        <v>142</v>
      </c>
      <c r="D58" s="185" t="s">
        <v>142</v>
      </c>
      <c r="E58" s="186"/>
      <c r="F58" s="186"/>
      <c r="G58" s="187"/>
      <c r="H58" s="92"/>
      <c r="I58" s="128"/>
      <c r="J58" s="128"/>
    </row>
    <row r="59" spans="2:10">
      <c r="B59" s="91"/>
      <c r="C59" s="91"/>
      <c r="D59" s="91"/>
      <c r="E59" s="91"/>
    </row>
    <row r="60" spans="2:10" ht="15.75" customHeight="1">
      <c r="B60" s="199" t="s">
        <v>264</v>
      </c>
      <c r="C60" s="199"/>
      <c r="D60" s="199"/>
      <c r="E60" s="199"/>
      <c r="F60" s="199"/>
      <c r="G60" s="199"/>
      <c r="H60" s="90"/>
      <c r="I60" s="200" t="s">
        <v>133</v>
      </c>
      <c r="J60" s="200"/>
    </row>
    <row r="61" spans="2:10" s="85" customFormat="1" ht="18.75" customHeight="1">
      <c r="B61" s="194" t="s">
        <v>141</v>
      </c>
      <c r="C61" s="194"/>
      <c r="D61" s="194"/>
      <c r="E61" s="194"/>
      <c r="F61" s="194"/>
      <c r="G61" s="194"/>
      <c r="H61" s="86" t="s">
        <v>135</v>
      </c>
      <c r="I61" s="195" t="s">
        <v>136</v>
      </c>
      <c r="J61" s="195"/>
    </row>
    <row r="62" spans="2:10" s="85" customFormat="1" ht="10.5" customHeight="1">
      <c r="B62" s="89"/>
      <c r="C62" s="89"/>
      <c r="D62" s="89"/>
      <c r="E62" s="89"/>
      <c r="F62" s="89"/>
      <c r="G62" s="89"/>
      <c r="H62" s="89"/>
      <c r="I62" s="88"/>
      <c r="J62" s="88"/>
    </row>
    <row r="63" spans="2:10" s="85" customFormat="1" ht="15" customHeight="1">
      <c r="B63" s="201" t="s">
        <v>265</v>
      </c>
      <c r="C63" s="201"/>
      <c r="D63" s="201"/>
      <c r="E63" s="201"/>
      <c r="F63" s="201"/>
      <c r="G63" s="201"/>
      <c r="H63" s="87"/>
      <c r="I63" s="200" t="s">
        <v>137</v>
      </c>
      <c r="J63" s="200"/>
    </row>
    <row r="64" spans="2:10" s="85" customFormat="1" ht="12" customHeight="1">
      <c r="B64" s="194" t="s">
        <v>140</v>
      </c>
      <c r="C64" s="194"/>
      <c r="D64" s="194"/>
      <c r="E64" s="194"/>
      <c r="F64" s="194"/>
      <c r="G64" s="194"/>
      <c r="H64" s="86" t="s">
        <v>139</v>
      </c>
      <c r="I64" s="195" t="s">
        <v>136</v>
      </c>
      <c r="J64" s="195"/>
    </row>
  </sheetData>
  <mergeCells count="63">
    <mergeCell ref="B64:G64"/>
    <mergeCell ref="I64:J64"/>
    <mergeCell ref="D21:G21"/>
    <mergeCell ref="D20:G20"/>
    <mergeCell ref="B20:C20"/>
    <mergeCell ref="D58:G58"/>
    <mergeCell ref="B60:G60"/>
    <mergeCell ref="I60:J60"/>
    <mergeCell ref="B61:G61"/>
    <mergeCell ref="I61:J61"/>
    <mergeCell ref="B63:G63"/>
    <mergeCell ref="I63:J63"/>
    <mergeCell ref="D52:G52"/>
    <mergeCell ref="D53:G53"/>
    <mergeCell ref="D54:G54"/>
    <mergeCell ref="D55:G55"/>
    <mergeCell ref="D56:G56"/>
    <mergeCell ref="D57:G57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B9:J9"/>
    <mergeCell ref="B17:J17"/>
    <mergeCell ref="B18:J18"/>
    <mergeCell ref="B19:J19"/>
    <mergeCell ref="B10:J10"/>
    <mergeCell ref="B11:J11"/>
    <mergeCell ref="B12:J12"/>
    <mergeCell ref="B13:J13"/>
    <mergeCell ref="B14:J14"/>
    <mergeCell ref="B15:J15"/>
    <mergeCell ref="B1:J1"/>
    <mergeCell ref="B5:J5"/>
    <mergeCell ref="B6:J6"/>
    <mergeCell ref="B7:J7"/>
    <mergeCell ref="B8:J8"/>
  </mergeCells>
  <printOptions horizontalCentered="1"/>
  <pageMargins left="1.1811023622047245" right="0.39370078740157483" top="0.78740157480314965" bottom="0.19685039370078741" header="0.51181102362204722" footer="0.31496062992125984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CC59-1DA3-476E-A846-4B7AE0991E9C}">
  <dimension ref="A1:Z29"/>
  <sheetViews>
    <sheetView showGridLines="0" tabSelected="1" topLeftCell="A7" zoomScale="80" zoomScaleNormal="80" zoomScaleSheetLayoutView="75" workbookViewId="0">
      <selection activeCell="M7" sqref="M7"/>
    </sheetView>
  </sheetViews>
  <sheetFormatPr defaultRowHeight="15" customHeight="1"/>
  <cols>
    <col min="1" max="1" width="9.140625" style="108"/>
    <col min="2" max="2" width="6" style="109" customWidth="1"/>
    <col min="3" max="3" width="32.85546875" style="108" customWidth="1"/>
    <col min="4" max="11" width="15.7109375" style="108" customWidth="1"/>
    <col min="12" max="12" width="13.140625" style="108" customWidth="1"/>
    <col min="13" max="14" width="15.7109375" style="108" customWidth="1"/>
    <col min="15" max="15" width="20.28515625" style="108" customWidth="1"/>
    <col min="16" max="16" width="13.28515625" style="108" customWidth="1"/>
    <col min="17" max="17" width="22" style="108" customWidth="1"/>
    <col min="18" max="19" width="19.85546875" style="108" customWidth="1"/>
    <col min="20" max="20" width="43.140625" style="108" customWidth="1"/>
    <col min="21" max="21" width="20.140625" style="108" customWidth="1"/>
    <col min="22" max="22" width="46.7109375" style="108" customWidth="1"/>
    <col min="23" max="23" width="22" style="108" customWidth="1"/>
    <col min="24" max="24" width="49.7109375" style="108" customWidth="1"/>
    <col min="25" max="25" width="33.85546875" style="108" customWidth="1"/>
    <col min="26" max="16384" width="9.140625" style="108"/>
  </cols>
  <sheetData>
    <row r="1" spans="2:15" ht="33.75" customHeight="1">
      <c r="B1" s="209" t="s">
        <v>0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2:15" ht="15" customHeight="1">
      <c r="J2" s="108" t="s">
        <v>261</v>
      </c>
    </row>
    <row r="3" spans="2:15" ht="15" customHeight="1">
      <c r="J3" s="108" t="s">
        <v>260</v>
      </c>
    </row>
    <row r="5" spans="2:15" ht="15" customHeight="1">
      <c r="B5" s="210" t="s">
        <v>259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</row>
    <row r="6" spans="2:15" ht="14.25" customHeight="1">
      <c r="B6" s="210" t="s">
        <v>258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</row>
    <row r="7" spans="2:15" ht="15" customHeight="1">
      <c r="F7" s="205" t="s">
        <v>4</v>
      </c>
      <c r="G7" s="205"/>
      <c r="H7" s="205"/>
      <c r="I7" s="205"/>
      <c r="J7" s="205"/>
    </row>
    <row r="8" spans="2:15" ht="15" customHeight="1">
      <c r="B8" s="210" t="s">
        <v>257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</row>
    <row r="9" spans="2:15" ht="17.25" customHeight="1">
      <c r="G9" s="206">
        <v>45838</v>
      </c>
      <c r="H9" s="206"/>
      <c r="I9" s="206"/>
    </row>
    <row r="10" spans="2:15" ht="15" customHeight="1">
      <c r="B10" s="211" t="s">
        <v>11</v>
      </c>
      <c r="C10" s="211" t="s">
        <v>256</v>
      </c>
      <c r="D10" s="211" t="s">
        <v>255</v>
      </c>
      <c r="E10" s="213" t="s">
        <v>254</v>
      </c>
      <c r="F10" s="214"/>
      <c r="G10" s="214"/>
      <c r="H10" s="214"/>
      <c r="I10" s="214"/>
      <c r="J10" s="214"/>
      <c r="K10" s="214"/>
      <c r="L10" s="214"/>
      <c r="M10" s="215"/>
      <c r="N10" s="211" t="s">
        <v>253</v>
      </c>
    </row>
    <row r="11" spans="2:15" ht="123" customHeight="1">
      <c r="B11" s="212"/>
      <c r="C11" s="212"/>
      <c r="D11" s="212"/>
      <c r="E11" s="124" t="s">
        <v>252</v>
      </c>
      <c r="F11" s="124" t="s">
        <v>251</v>
      </c>
      <c r="G11" s="124" t="s">
        <v>250</v>
      </c>
      <c r="H11" s="124" t="s">
        <v>249</v>
      </c>
      <c r="I11" s="124" t="s">
        <v>248</v>
      </c>
      <c r="J11" s="125" t="s">
        <v>247</v>
      </c>
      <c r="K11" s="124" t="s">
        <v>246</v>
      </c>
      <c r="L11" s="124" t="s">
        <v>245</v>
      </c>
      <c r="M11" s="123" t="s">
        <v>244</v>
      </c>
      <c r="N11" s="212"/>
    </row>
    <row r="12" spans="2:15" ht="15" customHeight="1">
      <c r="B12" s="121">
        <v>1</v>
      </c>
      <c r="C12" s="121">
        <v>2</v>
      </c>
      <c r="D12" s="121">
        <v>3</v>
      </c>
      <c r="E12" s="121">
        <v>4</v>
      </c>
      <c r="F12" s="121">
        <v>5</v>
      </c>
      <c r="G12" s="121">
        <v>6</v>
      </c>
      <c r="H12" s="121">
        <v>7</v>
      </c>
      <c r="I12" s="121">
        <v>8</v>
      </c>
      <c r="J12" s="121">
        <v>9</v>
      </c>
      <c r="K12" s="121">
        <v>10</v>
      </c>
      <c r="L12" s="122" t="s">
        <v>243</v>
      </c>
      <c r="M12" s="121">
        <v>12</v>
      </c>
      <c r="N12" s="121">
        <v>13</v>
      </c>
    </row>
    <row r="13" spans="2:15" ht="71.25" customHeight="1">
      <c r="B13" s="116" t="s">
        <v>242</v>
      </c>
      <c r="C13" s="115" t="s">
        <v>241</v>
      </c>
      <c r="D13" s="114">
        <f t="shared" ref="D13:M13" si="0">SUM(D14:D15)</f>
        <v>0</v>
      </c>
      <c r="E13" s="114">
        <f t="shared" si="0"/>
        <v>31200</v>
      </c>
      <c r="F13" s="114">
        <f t="shared" si="0"/>
        <v>0</v>
      </c>
      <c r="G13" s="114">
        <f t="shared" si="0"/>
        <v>0</v>
      </c>
      <c r="H13" s="114">
        <f t="shared" si="0"/>
        <v>0</v>
      </c>
      <c r="I13" s="114">
        <f t="shared" si="0"/>
        <v>0</v>
      </c>
      <c r="J13" s="114">
        <f t="shared" si="0"/>
        <v>-31200</v>
      </c>
      <c r="K13" s="114">
        <f t="shared" si="0"/>
        <v>0</v>
      </c>
      <c r="L13" s="114">
        <f t="shared" si="0"/>
        <v>0</v>
      </c>
      <c r="M13" s="114">
        <f t="shared" si="0"/>
        <v>0</v>
      </c>
      <c r="N13" s="114">
        <f t="shared" ref="N13:N25" si="1">SUM(D13:M13)</f>
        <v>0</v>
      </c>
      <c r="O13" s="113"/>
    </row>
    <row r="14" spans="2:15" ht="15" customHeight="1">
      <c r="B14" s="119" t="s">
        <v>240</v>
      </c>
      <c r="C14" s="118" t="s">
        <v>227</v>
      </c>
      <c r="D14" s="117">
        <v>0</v>
      </c>
      <c r="E14" s="117" t="s">
        <v>22</v>
      </c>
      <c r="F14" s="117" t="s">
        <v>22</v>
      </c>
      <c r="G14" s="117" t="s">
        <v>22</v>
      </c>
      <c r="H14" s="117" t="s">
        <v>22</v>
      </c>
      <c r="I14" s="117" t="s">
        <v>22</v>
      </c>
      <c r="J14" s="117" t="s">
        <v>22</v>
      </c>
      <c r="K14" s="117" t="s">
        <v>22</v>
      </c>
      <c r="L14" s="117" t="s">
        <v>22</v>
      </c>
      <c r="M14" s="117" t="s">
        <v>22</v>
      </c>
      <c r="N14" s="117">
        <f t="shared" si="1"/>
        <v>0</v>
      </c>
      <c r="O14" s="120"/>
    </row>
    <row r="15" spans="2:15" ht="15" customHeight="1">
      <c r="B15" s="119" t="s">
        <v>239</v>
      </c>
      <c r="C15" s="118" t="s">
        <v>225</v>
      </c>
      <c r="D15" s="117">
        <v>0</v>
      </c>
      <c r="E15" s="117">
        <v>31200</v>
      </c>
      <c r="F15" s="117" t="s">
        <v>22</v>
      </c>
      <c r="G15" s="117" t="s">
        <v>22</v>
      </c>
      <c r="H15" s="117" t="s">
        <v>22</v>
      </c>
      <c r="I15" s="117" t="s">
        <v>22</v>
      </c>
      <c r="J15" s="117">
        <v>-31200</v>
      </c>
      <c r="K15" s="117" t="s">
        <v>22</v>
      </c>
      <c r="L15" s="117" t="s">
        <v>22</v>
      </c>
      <c r="M15" s="117">
        <v>0</v>
      </c>
      <c r="N15" s="117">
        <f t="shared" si="1"/>
        <v>0</v>
      </c>
      <c r="O15" s="113"/>
    </row>
    <row r="16" spans="2:15" ht="74.25" customHeight="1">
      <c r="B16" s="116" t="s">
        <v>238</v>
      </c>
      <c r="C16" s="115" t="s">
        <v>237</v>
      </c>
      <c r="D16" s="114">
        <f t="shared" ref="D16:M16" si="2">SUM(D17:D18)</f>
        <v>96380.3</v>
      </c>
      <c r="E16" s="114">
        <f t="shared" si="2"/>
        <v>200007.88</v>
      </c>
      <c r="F16" s="114">
        <f t="shared" si="2"/>
        <v>0</v>
      </c>
      <c r="G16" s="114">
        <f t="shared" si="2"/>
        <v>0</v>
      </c>
      <c r="H16" s="114">
        <f t="shared" si="2"/>
        <v>0</v>
      </c>
      <c r="I16" s="114">
        <f t="shared" si="2"/>
        <v>0</v>
      </c>
      <c r="J16" s="114">
        <f t="shared" si="2"/>
        <v>-203041.36</v>
      </c>
      <c r="K16" s="114">
        <f t="shared" si="2"/>
        <v>0</v>
      </c>
      <c r="L16" s="114">
        <f t="shared" si="2"/>
        <v>0</v>
      </c>
      <c r="M16" s="114">
        <f t="shared" si="2"/>
        <v>0</v>
      </c>
      <c r="N16" s="114">
        <f t="shared" si="1"/>
        <v>93346.82</v>
      </c>
      <c r="O16" s="113"/>
    </row>
    <row r="17" spans="1:26" ht="15" customHeight="1">
      <c r="B17" s="119" t="s">
        <v>236</v>
      </c>
      <c r="C17" s="118" t="s">
        <v>227</v>
      </c>
      <c r="D17" s="117">
        <v>96084.53</v>
      </c>
      <c r="E17" s="117">
        <v>862.15</v>
      </c>
      <c r="F17" s="117">
        <v>1433.63</v>
      </c>
      <c r="G17" s="117" t="s">
        <v>22</v>
      </c>
      <c r="H17" s="117" t="s">
        <v>22</v>
      </c>
      <c r="I17" s="117" t="s">
        <v>22</v>
      </c>
      <c r="J17" s="117">
        <v>-6747.86</v>
      </c>
      <c r="K17" s="117" t="s">
        <v>22</v>
      </c>
      <c r="L17" s="117" t="s">
        <v>22</v>
      </c>
      <c r="M17" s="117">
        <v>0</v>
      </c>
      <c r="N17" s="117">
        <f t="shared" si="1"/>
        <v>91632.45</v>
      </c>
      <c r="O17" s="113"/>
    </row>
    <row r="18" spans="1:26" ht="15" customHeight="1">
      <c r="B18" s="119" t="s">
        <v>235</v>
      </c>
      <c r="C18" s="118" t="s">
        <v>225</v>
      </c>
      <c r="D18" s="117">
        <v>295.77</v>
      </c>
      <c r="E18" s="117">
        <v>199145.73</v>
      </c>
      <c r="F18" s="117">
        <v>-1433.63</v>
      </c>
      <c r="G18" s="117" t="s">
        <v>22</v>
      </c>
      <c r="H18" s="117" t="s">
        <v>22</v>
      </c>
      <c r="I18" s="117" t="s">
        <v>22</v>
      </c>
      <c r="J18" s="117">
        <v>-196293.5</v>
      </c>
      <c r="K18" s="117" t="s">
        <v>22</v>
      </c>
      <c r="L18" s="117" t="s">
        <v>22</v>
      </c>
      <c r="M18" s="117">
        <v>0</v>
      </c>
      <c r="N18" s="117">
        <f t="shared" si="1"/>
        <v>1714.3699999999953</v>
      </c>
      <c r="O18" s="113"/>
    </row>
    <row r="19" spans="1:26" ht="114.75" customHeight="1">
      <c r="B19" s="116" t="s">
        <v>234</v>
      </c>
      <c r="C19" s="115" t="s">
        <v>233</v>
      </c>
      <c r="D19" s="114">
        <f t="shared" ref="D19:M19" si="3">SUM(D20:D21)</f>
        <v>0</v>
      </c>
      <c r="E19" s="114">
        <f t="shared" si="3"/>
        <v>0</v>
      </c>
      <c r="F19" s="114">
        <f t="shared" si="3"/>
        <v>0</v>
      </c>
      <c r="G19" s="114">
        <f t="shared" si="3"/>
        <v>0</v>
      </c>
      <c r="H19" s="114">
        <f t="shared" si="3"/>
        <v>0</v>
      </c>
      <c r="I19" s="114">
        <f t="shared" si="3"/>
        <v>0</v>
      </c>
      <c r="J19" s="114">
        <f t="shared" si="3"/>
        <v>0</v>
      </c>
      <c r="K19" s="114">
        <f t="shared" si="3"/>
        <v>0</v>
      </c>
      <c r="L19" s="114">
        <f t="shared" si="3"/>
        <v>0</v>
      </c>
      <c r="M19" s="114">
        <f t="shared" si="3"/>
        <v>0</v>
      </c>
      <c r="N19" s="114">
        <f t="shared" si="1"/>
        <v>0</v>
      </c>
      <c r="O19" s="113"/>
    </row>
    <row r="20" spans="1:26" ht="15" customHeight="1">
      <c r="B20" s="119" t="s">
        <v>232</v>
      </c>
      <c r="C20" s="118" t="s">
        <v>227</v>
      </c>
      <c r="D20" s="117">
        <v>0</v>
      </c>
      <c r="E20" s="117" t="s">
        <v>22</v>
      </c>
      <c r="F20" s="117" t="s">
        <v>22</v>
      </c>
      <c r="G20" s="117" t="s">
        <v>22</v>
      </c>
      <c r="H20" s="117" t="s">
        <v>22</v>
      </c>
      <c r="I20" s="117" t="s">
        <v>22</v>
      </c>
      <c r="J20" s="117" t="s">
        <v>22</v>
      </c>
      <c r="K20" s="117" t="s">
        <v>22</v>
      </c>
      <c r="L20" s="117" t="s">
        <v>22</v>
      </c>
      <c r="M20" s="117" t="s">
        <v>22</v>
      </c>
      <c r="N20" s="117">
        <f t="shared" si="1"/>
        <v>0</v>
      </c>
      <c r="O20" s="113"/>
    </row>
    <row r="21" spans="1:26" ht="15" customHeight="1">
      <c r="B21" s="119" t="s">
        <v>231</v>
      </c>
      <c r="C21" s="118" t="s">
        <v>225</v>
      </c>
      <c r="D21" s="117">
        <v>0</v>
      </c>
      <c r="E21" s="117" t="s">
        <v>22</v>
      </c>
      <c r="F21" s="117" t="s">
        <v>22</v>
      </c>
      <c r="G21" s="117" t="s">
        <v>22</v>
      </c>
      <c r="H21" s="117" t="s">
        <v>22</v>
      </c>
      <c r="I21" s="117" t="s">
        <v>22</v>
      </c>
      <c r="J21" s="117" t="s">
        <v>22</v>
      </c>
      <c r="K21" s="117" t="s">
        <v>22</v>
      </c>
      <c r="L21" s="117" t="s">
        <v>22</v>
      </c>
      <c r="M21" s="117" t="s">
        <v>22</v>
      </c>
      <c r="N21" s="117">
        <f t="shared" si="1"/>
        <v>0</v>
      </c>
      <c r="O21" s="113"/>
    </row>
    <row r="22" spans="1:26" ht="27.75" customHeight="1">
      <c r="B22" s="116" t="s">
        <v>230</v>
      </c>
      <c r="C22" s="115" t="s">
        <v>229</v>
      </c>
      <c r="D22" s="114">
        <f t="shared" ref="D22:M22" si="4">SUM(D23:D24)</f>
        <v>861.19</v>
      </c>
      <c r="E22" s="114">
        <f t="shared" si="4"/>
        <v>5952</v>
      </c>
      <c r="F22" s="114">
        <f t="shared" si="4"/>
        <v>0</v>
      </c>
      <c r="G22" s="114">
        <f t="shared" si="4"/>
        <v>0</v>
      </c>
      <c r="H22" s="114">
        <f t="shared" si="4"/>
        <v>0</v>
      </c>
      <c r="I22" s="114">
        <f t="shared" si="4"/>
        <v>0</v>
      </c>
      <c r="J22" s="114">
        <f t="shared" si="4"/>
        <v>-593.34</v>
      </c>
      <c r="K22" s="114">
        <f t="shared" si="4"/>
        <v>0</v>
      </c>
      <c r="L22" s="114">
        <f t="shared" si="4"/>
        <v>0</v>
      </c>
      <c r="M22" s="114">
        <f t="shared" si="4"/>
        <v>0</v>
      </c>
      <c r="N22" s="114">
        <f t="shared" si="1"/>
        <v>6219.85</v>
      </c>
      <c r="O22" s="113"/>
    </row>
    <row r="23" spans="1:26" ht="15" customHeight="1">
      <c r="B23" s="119" t="s">
        <v>228</v>
      </c>
      <c r="C23" s="118" t="s">
        <v>227</v>
      </c>
      <c r="D23" s="117">
        <v>0</v>
      </c>
      <c r="E23" s="117">
        <v>0</v>
      </c>
      <c r="F23" s="117">
        <v>593.34</v>
      </c>
      <c r="G23" s="117" t="s">
        <v>22</v>
      </c>
      <c r="H23" s="117" t="s">
        <v>22</v>
      </c>
      <c r="I23" s="117" t="s">
        <v>22</v>
      </c>
      <c r="J23" s="117">
        <v>-593.34</v>
      </c>
      <c r="K23" s="117" t="s">
        <v>22</v>
      </c>
      <c r="L23" s="117" t="s">
        <v>22</v>
      </c>
      <c r="M23" s="117" t="s">
        <v>22</v>
      </c>
      <c r="N23" s="117">
        <f t="shared" si="1"/>
        <v>0</v>
      </c>
      <c r="O23" s="113"/>
    </row>
    <row r="24" spans="1:26" ht="15" customHeight="1">
      <c r="B24" s="119" t="s">
        <v>226</v>
      </c>
      <c r="C24" s="118" t="s">
        <v>225</v>
      </c>
      <c r="D24" s="117">
        <v>861.19</v>
      </c>
      <c r="E24" s="117">
        <v>5952</v>
      </c>
      <c r="F24" s="117">
        <v>-593.34</v>
      </c>
      <c r="G24" s="117" t="s">
        <v>22</v>
      </c>
      <c r="H24" s="117" t="s">
        <v>22</v>
      </c>
      <c r="I24" s="117" t="s">
        <v>22</v>
      </c>
      <c r="J24" s="117" t="s">
        <v>22</v>
      </c>
      <c r="K24" s="117" t="s">
        <v>22</v>
      </c>
      <c r="L24" s="117" t="s">
        <v>22</v>
      </c>
      <c r="M24" s="117" t="s">
        <v>22</v>
      </c>
      <c r="N24" s="117">
        <f t="shared" si="1"/>
        <v>6219.85</v>
      </c>
      <c r="O24" s="113"/>
    </row>
    <row r="25" spans="1:26" ht="28.5" customHeight="1">
      <c r="B25" s="116" t="s">
        <v>224</v>
      </c>
      <c r="C25" s="115" t="s">
        <v>223</v>
      </c>
      <c r="D25" s="114">
        <f t="shared" ref="D25:M25" si="5">SUM(D13,D16,D19,D22)</f>
        <v>97241.49</v>
      </c>
      <c r="E25" s="114">
        <f t="shared" si="5"/>
        <v>237159.88</v>
      </c>
      <c r="F25" s="114">
        <f t="shared" si="5"/>
        <v>0</v>
      </c>
      <c r="G25" s="114">
        <f t="shared" si="5"/>
        <v>0</v>
      </c>
      <c r="H25" s="114">
        <f t="shared" si="5"/>
        <v>0</v>
      </c>
      <c r="I25" s="114">
        <f t="shared" si="5"/>
        <v>0</v>
      </c>
      <c r="J25" s="114">
        <f t="shared" si="5"/>
        <v>-234834.69999999998</v>
      </c>
      <c r="K25" s="114">
        <f t="shared" si="5"/>
        <v>0</v>
      </c>
      <c r="L25" s="114">
        <f t="shared" si="5"/>
        <v>0</v>
      </c>
      <c r="M25" s="114">
        <f t="shared" si="5"/>
        <v>0</v>
      </c>
      <c r="N25" s="114">
        <f t="shared" si="1"/>
        <v>99566.670000000013</v>
      </c>
      <c r="O25" s="113"/>
    </row>
    <row r="26" spans="1:26" ht="15" customHeight="1">
      <c r="B26" s="207" t="s">
        <v>222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</row>
    <row r="27" spans="1:26" s="112" customFormat="1" ht="15" customHeight="1">
      <c r="A27" s="111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1:26" s="112" customFormat="1" ht="15" customHeight="1">
      <c r="A28" s="111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Z28" s="111"/>
    </row>
    <row r="29" spans="1:26" s="110" customFormat="1" ht="12.75" customHeight="1">
      <c r="A29" s="111"/>
    </row>
  </sheetData>
  <mergeCells count="12">
    <mergeCell ref="F7:J7"/>
    <mergeCell ref="G9:I9"/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rintOptions horizontalCentered="1"/>
  <pageMargins left="0.35433070866141736" right="0.35433070866141736" top="0.70866141732283472" bottom="0.43307086614173229" header="0.51181102362204722" footer="0.31496062992125984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4</vt:i4>
      </vt:variant>
    </vt:vector>
  </HeadingPairs>
  <TitlesOfParts>
    <vt:vector size="7" baseType="lpstr">
      <vt:lpstr>FBA</vt:lpstr>
      <vt:lpstr>VRA</vt:lpstr>
      <vt:lpstr>FINANSAVIMO SUMOS</vt:lpstr>
      <vt:lpstr>'FINANSAVIMO SUMOS'!Print_Area</vt:lpstr>
      <vt:lpstr>FBA!Print_Titles</vt:lpstr>
      <vt:lpstr>'FINANSAVIMO SUMOS'!Print_Titles</vt:lpstr>
      <vt:lpstr>VRA!Print_Titles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Erika Venckuvienė</cp:lastModifiedBy>
  <cp:lastPrinted>2017-06-13T08:22:39Z</cp:lastPrinted>
  <dcterms:created xsi:type="dcterms:W3CDTF">2009-07-20T14:30:53Z</dcterms:created>
  <dcterms:modified xsi:type="dcterms:W3CDTF">2025-07-24T05:09:36Z</dcterms:modified>
</cp:coreProperties>
</file>