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ven\Desktop\Laisvalaikis\Atakaitos\"/>
    </mc:Choice>
  </mc:AlternateContent>
  <xr:revisionPtr revIDLastSave="0" documentId="13_ncr:1_{C42BF2F7-EE52-4A5F-B2A0-0E01D3C78DCA}" xr6:coauthVersionLast="47" xr6:coauthVersionMax="47" xr10:uidLastSave="{00000000-0000-0000-0000-000000000000}"/>
  <bookViews>
    <workbookView xWindow="-28920" yWindow="-45" windowWidth="29040" windowHeight="15840" activeTab="2" xr2:uid="{00000000-000D-0000-FFFF-FFFF00000000}"/>
  </bookViews>
  <sheets>
    <sheet name="FINANSAVIMO SUMOS" sheetId="3" r:id="rId1"/>
    <sheet name="FBA" sheetId="2" r:id="rId2"/>
    <sheet name="VRA" sheetId="1" r:id="rId3"/>
  </sheets>
  <definedNames>
    <definedName name="_xlnm.Print_Area" localSheetId="1">FBA!$A$1:$H$103</definedName>
    <definedName name="_xlnm.Print_Area" localSheetId="0">'FINANSAVIMO SUMOS'!$A$1:$N$30</definedName>
    <definedName name="_xlnm.Print_Area" localSheetId="2">VRA!$A$1:$J$65</definedName>
    <definedName name="_xlnm.Print_Titles" localSheetId="1">FBA!$19:$19</definedName>
    <definedName name="_xlnm.Print_Titles" localSheetId="0">'FINANSAVIMO SUMOS'!$10:$12</definedName>
    <definedName name="_xlnm.Print_Titles" localSheetId="2">VRA!$20:$20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3" l="1"/>
  <c r="E13" i="3"/>
  <c r="E25" i="3" s="1"/>
  <c r="F13" i="3"/>
  <c r="G13" i="3"/>
  <c r="G25" i="3" s="1"/>
  <c r="H13" i="3"/>
  <c r="I13" i="3"/>
  <c r="J13" i="3"/>
  <c r="K13" i="3"/>
  <c r="L13" i="3"/>
  <c r="M13" i="3"/>
  <c r="N14" i="3"/>
  <c r="N15" i="3"/>
  <c r="D16" i="3"/>
  <c r="E16" i="3"/>
  <c r="F16" i="3"/>
  <c r="G16" i="3"/>
  <c r="H16" i="3"/>
  <c r="I16" i="3"/>
  <c r="J16" i="3"/>
  <c r="N16" i="3" s="1"/>
  <c r="K16" i="3"/>
  <c r="L16" i="3"/>
  <c r="M16" i="3"/>
  <c r="N17" i="3"/>
  <c r="N18" i="3"/>
  <c r="D19" i="3"/>
  <c r="E19" i="3"/>
  <c r="F19" i="3"/>
  <c r="G19" i="3"/>
  <c r="H19" i="3"/>
  <c r="I19" i="3"/>
  <c r="J19" i="3"/>
  <c r="K19" i="3"/>
  <c r="L19" i="3"/>
  <c r="M19" i="3"/>
  <c r="N20" i="3"/>
  <c r="N21" i="3"/>
  <c r="D22" i="3"/>
  <c r="E22" i="3"/>
  <c r="F22" i="3"/>
  <c r="G22" i="3"/>
  <c r="H22" i="3"/>
  <c r="I22" i="3"/>
  <c r="I25" i="3" s="1"/>
  <c r="J22" i="3"/>
  <c r="K22" i="3"/>
  <c r="L22" i="3"/>
  <c r="M22" i="3"/>
  <c r="N23" i="3"/>
  <c r="N24" i="3"/>
  <c r="D25" i="3"/>
  <c r="F25" i="3"/>
  <c r="H25" i="3"/>
  <c r="J25" i="3"/>
  <c r="G21" i="2"/>
  <c r="H21" i="2"/>
  <c r="H20" i="2" s="1"/>
  <c r="G27" i="2"/>
  <c r="G20" i="2" s="1"/>
  <c r="H27" i="2"/>
  <c r="G42" i="2"/>
  <c r="G41" i="2" s="1"/>
  <c r="H42" i="2"/>
  <c r="H41" i="2" s="1"/>
  <c r="G49" i="2"/>
  <c r="H49" i="2"/>
  <c r="G59" i="2"/>
  <c r="H59" i="2"/>
  <c r="G65" i="2"/>
  <c r="H65" i="2"/>
  <c r="G75" i="2"/>
  <c r="G69" i="2" s="1"/>
  <c r="H75" i="2"/>
  <c r="H69" i="2" s="1"/>
  <c r="G86" i="2"/>
  <c r="G84" i="2" s="1"/>
  <c r="H86" i="2"/>
  <c r="H84" i="2" s="1"/>
  <c r="G90" i="2"/>
  <c r="H90" i="2"/>
  <c r="G58" i="2" l="1"/>
  <c r="N13" i="3"/>
  <c r="L25" i="3"/>
  <c r="K25" i="3"/>
  <c r="M25" i="3"/>
  <c r="N19" i="3"/>
  <c r="N22" i="3"/>
  <c r="G64" i="2"/>
  <c r="G94" i="2" s="1"/>
  <c r="H64" i="2"/>
  <c r="H94" i="2" s="1"/>
  <c r="H58" i="2"/>
  <c r="N25" i="3" l="1"/>
  <c r="J47" i="1"/>
  <c r="I47" i="1"/>
  <c r="J31" i="1"/>
  <c r="I31" i="1"/>
  <c r="J28" i="1"/>
  <c r="I28" i="1"/>
  <c r="J22" i="1"/>
  <c r="J21" i="1" s="1"/>
  <c r="J46" i="1" s="1"/>
  <c r="I22" i="1"/>
  <c r="I21" i="1" s="1"/>
  <c r="I46" i="1" l="1"/>
  <c r="I54" i="1"/>
  <c r="I56" i="1" s="1"/>
  <c r="J54" i="1"/>
  <c r="J5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00000000-0006-0000-0000-000001000000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00000000-0006-0000-0000-000002000000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00000000-0006-0000-0000-000003000000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00000000-0006-0000-0000-000004000000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00000000-0006-0000-0000-000005000000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00000000-0006-0000-0000-000006000000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00000000-0006-0000-0000-000007000000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00000000-0006-0000-0000-000008000000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00000000-0006-0000-0000-000009000000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00000000-0006-0000-0000-00000A000000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00000000-0006-0000-0000-00000B000000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00000000-0006-0000-0000-00000C000000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00000000-0006-0000-0000-00000D000000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00000000-0006-0000-0000-00000E000000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00000000-0006-0000-0000-00000F000000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00000000-0006-0000-0000-000010000000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00000000-0006-0000-0000-000011000000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00000000-0006-0000-0000-000012000000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00000000-0006-0000-0000-000013000000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00000000-0006-0000-0000-000014000000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00000000-0006-0000-0000-000015000000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00000000-0006-0000-0000-000016000000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00000000-0006-0000-0000-000017000000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00000000-0006-0000-0000-000018000000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00000000-0006-0000-0000-000019000000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00000000-0006-0000-0000-00001A000000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00000000-0006-0000-0000-00001B000000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00000000-0006-0000-0000-00001C000000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00000000-0006-0000-0000-00001D000000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00000000-0006-0000-0000-00001E000000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00000000-0006-0000-0000-00001F000000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00000000-0006-0000-0000-000020000000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00000000-0006-0000-0000-000021000000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00000000-0006-0000-0000-000022000000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00000000-0006-0000-0000-000023000000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00000000-0006-0000-0000-000024000000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00000000-0006-0000-0000-000025000000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00000000-0006-0000-0000-000026000000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00000000-0006-0000-0000-000027000000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00000000-0006-0000-0000-000028000000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00000000-0006-0000-0000-000029000000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00000000-0006-0000-0000-00002A000000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00000000-0006-0000-0000-00002B000000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00000000-0006-0000-0000-00002C000000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00000000-0006-0000-0000-00002D000000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00000000-0006-0000-0000-00002E000000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00000000-0006-0000-0000-00002F000000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00000000-0006-0000-0000-000030000000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00000000-0006-0000-0000-000031000000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00000000-0006-0000-0000-000032000000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00000000-0006-0000-0000-000033000000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00000000-0006-0000-0000-000034000000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00000000-0006-0000-0000-000035000000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00000000-0006-0000-0000-000036000000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00000000-0006-0000-0000-000037000000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00000000-0006-0000-0000-000038000000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00000000-0006-0000-0000-000039000000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00000000-0006-0000-0000-00003A000000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00000000-0006-0000-0000-00003B000000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00000000-0006-0000-0000-00003C000000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00000000-0006-0000-0000-00003D000000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00000000-0006-0000-0000-00003E000000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00000000-0006-0000-0000-00003F000000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00000000-0006-0000-0000-000040000000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00000000-0006-0000-0000-000041000000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00000000-0006-0000-0000-000042000000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00000000-0006-0000-0000-000043000000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00000000-0006-0000-0000-000044000000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00000000-0006-0000-0000-000045000000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00000000-0006-0000-0000-000046000000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00000000-0006-0000-0000-000047000000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00000000-0006-0000-0000-000048000000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00000000-0006-0000-0000-000049000000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00000000-0006-0000-0000-00004A000000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00000000-0006-0000-0000-00004B000000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00000000-0006-0000-0000-00004C000000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00000000-0006-0000-0000-00004D000000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00000000-0006-0000-0000-00004E000000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00000000-0006-0000-0000-00004F000000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00000000-0006-0000-0000-000050000000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00000000-0006-0000-0100-000001000000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00000000-0006-0000-0100-000002000000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00000000-0006-0000-0100-000003000000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00000000-0006-0000-0100-000004000000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00000000-0006-0000-0100-000005000000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00000000-0006-0000-0100-000006000000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00000000-0006-0000-0100-000007000000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00000000-0006-0000-0200-000001000000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00000000-0006-0000-0200-000002000000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00000000-0006-0000-0200-000003000000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00000000-0006-0000-0200-000004000000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00000000-0006-0000-0200-000005000000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00000000-0006-0000-0200-000006000000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00000000-0006-0000-0200-000007000000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00000000-0006-0000-0200-000008000000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00000000-0006-0000-0200-000009000000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00000000-0006-0000-0200-00000A000000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00000000-0006-0000-0200-00000B000000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00000000-0006-0000-0200-00000C000000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00000000-0006-0000-0200-00000D000000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00000000-0006-0000-0200-00000E000000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00000000-0006-0000-0200-00000F000000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00000000-0006-0000-0200-000010000000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00000000-0006-0000-0200-000011000000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00000000-0006-0000-0200-000012000000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00000000-0006-0000-0200-000013000000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00000000-0006-0000-0200-000014000000}">
      <text>
        <r>
          <rPr>
            <sz val="9"/>
            <color indexed="8"/>
            <rFont val="Tahoma"/>
          </rPr>
          <t>#03_2_I55#</t>
        </r>
      </text>
    </comment>
  </commentList>
</comments>
</file>

<file path=xl/sharedStrings.xml><?xml version="1.0" encoding="utf-8"?>
<sst xmlns="http://schemas.openxmlformats.org/spreadsheetml/2006/main" count="528" uniqueCount="276">
  <si>
    <t/>
  </si>
  <si>
    <t>3-iojo VSAFAS „Veiklos rezultatų ataskaita“</t>
  </si>
  <si>
    <t>2 priedas</t>
  </si>
  <si>
    <t>(Žemesniojo lygio viešojo sektoriaus subjektų, išskyrus mokesčių fondus ir išteklių fondus</t>
  </si>
  <si>
    <t>(įskaitant socialinės apsaugos fondus), veiklos rezultatų ataskaitos forma)</t>
  </si>
  <si>
    <t>Gargždų vaikų ir jaunimo laisvalaikio centras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</si>
  <si>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</si>
  <si>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</si>
  <si>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</si>
  <si>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</si>
  <si>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PAGAL  2022-06-30 D. DUOMENIS</t>
  </si>
  <si>
    <t>2022-08-17  Nr.____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</si>
  <si>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</si>
  <si>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</si>
  <si>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</si>
  <si>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</si>
  <si>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</si>
  <si>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</si>
  <si>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</si>
  <si>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</si>
  <si>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</si>
  <si>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</si>
  <si>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</si>
  <si>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</si>
  <si>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</si>
  <si>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</si>
  <si>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</si>
  <si>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</si>
  <si>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</si>
  <si>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</si>
  <si>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</si>
  <si>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</si>
  <si>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</si>
  <si>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</si>
  <si>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</si>
  <si>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</si>
  <si>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</si>
  <si>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</si>
  <si>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0</t>
  </si>
  <si>
    <t>B.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</si>
  <si>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</si>
  <si>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</si>
  <si>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</si>
  <si>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</si>
  <si>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</si>
  <si>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</si>
  <si>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</si>
  <si>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</si>
  <si>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</si>
  <si>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</si>
  <si>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</si>
  <si>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</si>
  <si>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</si>
  <si>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</si>
  <si>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</si>
  <si>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</si>
  <si>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</si>
  <si>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</si>
  <si>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</si>
  <si>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</si>
  <si>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</si>
  <si>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</si>
  <si>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</si>
  <si>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</si>
  <si>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</si>
  <si>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</si>
  <si>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</si>
  <si>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</si>
  <si>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</si>
  <si>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</si>
  <si>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</si>
  <si>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</si>
  <si>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</si>
  <si>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</si>
  <si>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</si>
  <si>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</si>
  <si>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</si>
  <si>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</si>
  <si>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</si>
  <si>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</si>
  <si>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</si>
  <si>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</si>
  <si>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</si>
  <si>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</si>
  <si>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</si>
  <si>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</si>
  <si>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</si>
  <si>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</si>
  <si>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</si>
  <si>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</si>
  <si>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</si>
  <si>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</si>
  <si>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</si>
  <si>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</si>
  <si>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</si>
  <si>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</si>
  <si>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</si>
  <si>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</si>
  <si>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</si>
  <si>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</si>
  <si>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</si>
  <si>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</si>
  <si>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Skaidra  Karalienė</t>
  </si>
  <si>
    <t xml:space="preserve">(viešojo sektoriaus subjekto vadovas arba jo įgaliotas administracijos vadovas)                           </t>
  </si>
  <si>
    <t>(parašas)</t>
  </si>
  <si>
    <t>(vardas ir pavardė)</t>
  </si>
  <si>
    <t>Viktorija Kaprizkina</t>
  </si>
  <si>
    <t xml:space="preserve">vyriausiasis buhalteris (buhalteris)                                                                                      </t>
  </si>
  <si>
    <t xml:space="preserve">  (parašas)</t>
  </si>
  <si>
    <t xml:space="preserve">(ataskaitą parengusio asmens pareigų pavadinimas)                   </t>
  </si>
  <si>
    <t>(viešojo sektoriaus subjekto vadovo arba jo įgalioto administracijos vadovo pareigų pavadinimas)</t>
  </si>
  <si>
    <t>IŠ VISO FINANSAVIMO SUMŲ, ĮSIPAREIGOJIMŲ, GRYNOJO TURTO IR MAŽUMOS DALIES:</t>
  </si>
  <si>
    <t>MAŽUMOS DALIS</t>
  </si>
  <si>
    <t>Ankstesnių metų perviršis ar deficitas</t>
  </si>
  <si>
    <t>IV.2</t>
  </si>
  <si>
    <t>Einamųjų metų perviršis ar deficitas</t>
  </si>
  <si>
    <t>IV.1</t>
  </si>
  <si>
    <t>Sukauptas perviršis ar deficitas</t>
  </si>
  <si>
    <t>Nuosavybės metodo įtaka</t>
  </si>
  <si>
    <t>Kiti rezervai</t>
  </si>
  <si>
    <t>II.2</t>
  </si>
  <si>
    <t>Tikrosios vertės rezervas</t>
  </si>
  <si>
    <t>II.1</t>
  </si>
  <si>
    <t>Rezervai</t>
  </si>
  <si>
    <t>Dalininkų kapitalas</t>
  </si>
  <si>
    <t>GRYNASIS TURTAS</t>
  </si>
  <si>
    <t>Kiti trumpalaikiai įsipareigojimai</t>
  </si>
  <si>
    <t>II.12</t>
  </si>
  <si>
    <t>Sukauptos mokėtinos sumos</t>
  </si>
  <si>
    <t>II.11</t>
  </si>
  <si>
    <t>Su darbo santykiais susiję įsipareigojimai</t>
  </si>
  <si>
    <t>II.10</t>
  </si>
  <si>
    <t>Tiekėjams mokėtinos sumos</t>
  </si>
  <si>
    <t>II.9</t>
  </si>
  <si>
    <t>Grąžintini mokesčiai, įmokos ir jų permokos</t>
  </si>
  <si>
    <t>II.8</t>
  </si>
  <si>
    <t>Mokėtinos socialinės išmokos</t>
  </si>
  <si>
    <t>II.7</t>
  </si>
  <si>
    <t>Kitos mokėtinos sumos biudžetui</t>
  </si>
  <si>
    <t>II.6.2</t>
  </si>
  <si>
    <t>Grąžintinos finansavimo sumos</t>
  </si>
  <si>
    <t>II.6.1</t>
  </si>
  <si>
    <t>Mokėtinos sumos į biudžetus ir fondus</t>
  </si>
  <si>
    <t>II.6</t>
  </si>
  <si>
    <t>Mokėtinos sumos į Europos Sąjungos biudžetą</t>
  </si>
  <si>
    <t>II.5</t>
  </si>
  <si>
    <t>Mokėtinos subsidijos, dotacijos ir finansavimo sumos</t>
  </si>
  <si>
    <t>II.4</t>
  </si>
  <si>
    <t>Trumpalaikiai finansiniai įsipareigojimai</t>
  </si>
  <si>
    <t>II.3</t>
  </si>
  <si>
    <t>Ilgalaikių įsipareigojimų einamųjų metų dalis</t>
  </si>
  <si>
    <t>Ilgalaikių atidėjinių einamųjų metų dalis ir trumpalaikiai atidėjiniai</t>
  </si>
  <si>
    <t>Trumpalaikiai įsipareigojimai</t>
  </si>
  <si>
    <t>Kiti ilgalaikiai įsipareigojimai</t>
  </si>
  <si>
    <t xml:space="preserve">I.3 </t>
  </si>
  <si>
    <t>Ilgalaikiai atidėjiniai</t>
  </si>
  <si>
    <t>I.2</t>
  </si>
  <si>
    <t>Ilgalaikiai finansiniai įsipareigojimai</t>
  </si>
  <si>
    <t>I.1</t>
  </si>
  <si>
    <t>Ilgalaikiai įsipareigojimai</t>
  </si>
  <si>
    <t>ĮSIPAREIGOJIMAI</t>
  </si>
  <si>
    <t>Iš kitų šaltinių</t>
  </si>
  <si>
    <t xml:space="preserve">IV. </t>
  </si>
  <si>
    <t>Iš Europos Sąjungos, užsienio valstybių ir tarptautinių organizacijų</t>
  </si>
  <si>
    <t>Iš savivaldybės biudžeto</t>
  </si>
  <si>
    <t>FINANSAVIMO SUMOS</t>
  </si>
  <si>
    <t>IŠ VISO TURTO:</t>
  </si>
  <si>
    <t>Pinigai ir pinigų ekvivalentai</t>
  </si>
  <si>
    <t>Trumpalaikės investicijos</t>
  </si>
  <si>
    <t>Kitos gautinos sumos</t>
  </si>
  <si>
    <t>III.6</t>
  </si>
  <si>
    <t>Sukauptos gautinos sumos</t>
  </si>
  <si>
    <t>III.5</t>
  </si>
  <si>
    <t>Gautinos sumos už turto naudojimą, parduotas prekes, turtą, paslaugas</t>
  </si>
  <si>
    <t>III.4</t>
  </si>
  <si>
    <t>Gautinos finansavimo sumos</t>
  </si>
  <si>
    <t>III.3</t>
  </si>
  <si>
    <t>Gautini mokesčiai ir socialinės įmokos</t>
  </si>
  <si>
    <t>III.2</t>
  </si>
  <si>
    <t>Gautinos trumpalaikės finansinės sumos</t>
  </si>
  <si>
    <t>III.1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</si>
  <si>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</si>
  <si>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Išankstiniai apmokėjimai</t>
  </si>
  <si>
    <t>Ilgalaikis materialusis ir biologinis turtas, skirtas parduoti</t>
  </si>
  <si>
    <t>I.5</t>
  </si>
  <si>
    <t>Pagaminta produkcija, atsargos, skirtos parduoti (perduoti)</t>
  </si>
  <si>
    <t>I.4</t>
  </si>
  <si>
    <t>Nebaigta gaminti produkcija ir nebaigtos vykdyti sutartys</t>
  </si>
  <si>
    <t>I.3</t>
  </si>
  <si>
    <t>Medžiagos, žaliavos ir ūkinis inventorius</t>
  </si>
  <si>
    <t>Strateginės ir neliečiamosios atsargos</t>
  </si>
  <si>
    <t>Atsargos</t>
  </si>
  <si>
    <t>TRUMPALAIKIS TURTAS</t>
  </si>
  <si>
    <t>BIOLOGINIS TURTAS</t>
  </si>
  <si>
    <t>Kitas ilgalaikis turtas</t>
  </si>
  <si>
    <t>Mineraliniai ištekliai</t>
  </si>
  <si>
    <t>Ilgalaikis finansinis turtas</t>
  </si>
  <si>
    <t>Nebaigta statyba ir išankstiniai mokėjimai</t>
  </si>
  <si>
    <t>Kultūros ir kitos vertybės</t>
  </si>
  <si>
    <t>Baldai, biuro įranga ir kitas ilgalaikis materialusis turtas</t>
  </si>
  <si>
    <t>Transporto priemonės</t>
  </si>
  <si>
    <t>Mašinos ir įrenginiai</t>
  </si>
  <si>
    <t>Kiti statiniai</t>
  </si>
  <si>
    <t>Infrastruktūros statiniai</t>
  </si>
  <si>
    <t>Pastatai</t>
  </si>
  <si>
    <t>Žemė</t>
  </si>
  <si>
    <t>Ilgalaikis materialusis turtas</t>
  </si>
  <si>
    <t>Prestižas</t>
  </si>
  <si>
    <t>Nebaigti projektai ir išankstiniai mokėjimai</t>
  </si>
  <si>
    <t>Kitas nematerialusis turtas</t>
  </si>
  <si>
    <t>Programinė įranga ir jos licencijos</t>
  </si>
  <si>
    <t>Plėtros darbai</t>
  </si>
  <si>
    <t>Nematerialusis turtas</t>
  </si>
  <si>
    <t>ILGALAIKIS TURTAS</t>
  </si>
  <si>
    <t>Paskutinė ataskaitinio laikotarpio diena</t>
  </si>
  <si>
    <t>Paskutinė praėjusio ataskaitinio laikotarpio diena</t>
  </si>
  <si>
    <t xml:space="preserve">Pastabos Nr. </t>
  </si>
  <si>
    <t>FINANSINĖS BŪKLĖS ATASKAITA</t>
  </si>
  <si>
    <t>(viešojo sektoriaus subjekto, parengusio finansinės būklės ataskaitą (konsoliduotąją finansinės būklės ataskaitą), kodas, adresas)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</si>
  <si>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</si>
  <si>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(Žemesniojo lygio viešojo sektoriaus subjektų, išskyrus mokesčių fondus ir išteklių fondus, finansinės būklės ataskaitos forma)</t>
  </si>
  <si>
    <t>2-ojo VSAFAS „Finansinės būklės ataskaita“</t>
  </si>
  <si>
    <t>* Šioje skiltyje rodomas finansavimo sumų pergrupavimas, praėjusio ataskaitinio laikotarpio klaidų taisymas ir valiutos kurso įtaka pinigų likučiams, susijusiems su finansavimo sumomis</t>
  </si>
  <si>
    <t>Iš viso finansavimo sumų</t>
  </si>
  <si>
    <t>5.</t>
  </si>
  <si>
    <t>kitoms išlaidoms kompensuoti</t>
  </si>
  <si>
    <t>4.2.</t>
  </si>
  <si>
    <t>nepiniginiam turtui įsigyti</t>
  </si>
  <si>
    <t>4.1.</t>
  </si>
  <si>
    <t>Iš kitų šaltinių:</t>
  </si>
  <si>
    <t>4.</t>
  </si>
  <si>
    <t>3.2.</t>
  </si>
  <si>
    <t>3.1.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</si>
  <si>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</si>
  <si>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</t>
  </si>
  <si>
    <t>2.2.</t>
  </si>
  <si>
    <t>2.1.</t>
  </si>
  <si>
    <t>Iš savivaldybės biudžeto (išskyrus  savivaldybės biudžeto asignavimų  dalį, gautą  iš Europos Sąjungos, užsienio valstybių ir tarptautinių organizacijų):</t>
  </si>
  <si>
    <t>2.</t>
  </si>
  <si>
    <t>1.2.</t>
  </si>
  <si>
    <t>1.1.</t>
  </si>
  <si>
    <t>Iš valstybės biudžeto (išskyrus valstybės biudžeto asignavimų dalį, gautą  iš Europos Sąjungos, užsienio valstybių ir tarptautinių organizacijų):</t>
  </si>
  <si>
    <t>1.</t>
  </si>
  <si>
    <t>11</t>
  </si>
  <si>
    <t xml:space="preserve"> Finansavimo sumų (gautinų) pasikeitimas</t>
  </si>
  <si>
    <t>Finansavimo sumos (grąžintos)</t>
  </si>
  <si>
    <t>Finansavimo sumų sumažėjimas dėl jų perdavimo ne viešojo sektoriaus subjektams</t>
  </si>
  <si>
    <t>Finansavimo sumų sumažėjimas dėl jų panaudojimo savo veiklai</t>
  </si>
  <si>
    <t>Finansavimo sumų sumažėjimas dėl turto pardavimo</t>
  </si>
  <si>
    <t>Perduota kitiems viešojo sektoriaus subjektams</t>
  </si>
  <si>
    <t>Neatlygintinai gautas turtas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</si>
  <si>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</si>
  <si>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</si>
  <si>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Per ataskaitinį laikotarpį</t>
  </si>
  <si>
    <t>Finansavimo sumų likutis ataskaitinio laikotarpio pradžioje</t>
  </si>
  <si>
    <t>Finansavimo sumų likutis ataskaitinio laikotarpio pabaigoje</t>
  </si>
  <si>
    <t>Finansavimo sumos</t>
  </si>
  <si>
    <t>FINANSAVIMO SUMOS PAGAL ŠALTINĮ, TIKSLINĘ PASKIRTĮ IR JŲ POKYČIAI PER ATASKAITINĮ LAIKOTARPĮ</t>
  </si>
  <si>
    <t>finansinių ataskaitų aiškinamajame rašte forma)</t>
  </si>
  <si>
    <t>(Informacijos apie finansavimo sumas pagal šaltinį, tikslinę paskirtį ir jų pokyčius per ataskaitinį laikotarpį pateikimo žemesniojo lygio</t>
  </si>
  <si>
    <t xml:space="preserve">                                      4 priedas</t>
  </si>
  <si>
    <t xml:space="preserve">                                     20-ojo VSAFAS „Finansavimo sumos“</t>
  </si>
  <si>
    <t>P04</t>
  </si>
  <si>
    <t>P10</t>
  </si>
  <si>
    <t>P11</t>
  </si>
  <si>
    <t>P12</t>
  </si>
  <si>
    <t>P17</t>
  </si>
  <si>
    <t>P18</t>
  </si>
  <si>
    <t>P21</t>
  </si>
  <si>
    <t>P22</t>
  </si>
  <si>
    <t xml:space="preserve">Pateikimo valiuta ir tikslumas: eurais </t>
  </si>
  <si>
    <t>195174984, Laugalių 6 , Gargždai</t>
  </si>
  <si>
    <t xml:space="preserve">Direktorė                       </t>
  </si>
  <si>
    <t xml:space="preserve">Centralizuotos biudžetinių įstaigų buhalterinės apskaitos skyriaus vedėja                        </t>
  </si>
  <si>
    <t xml:space="preserve">Centralizuotos biudžetinių įstaigų buhalterinės apskaitos skyriaus vedėja           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</si>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</sst>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0"/>
      <name val="Arial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</font>
    <font>
      <sz val="12"/>
      <name val="Arial"/>
    </font>
    <font>
      <sz val="10"/>
      <name val="Times New Roman"/>
      <family val="1"/>
      <charset val="186"/>
    </font>
    <font>
      <sz val="9"/>
      <color indexed="8"/>
      <name val="Tahoma"/>
    </font>
    <font>
      <sz val="10"/>
      <name val="Arial"/>
      <charset val="186"/>
    </font>
    <font>
      <sz val="9"/>
      <name val="Arial"/>
    </font>
    <font>
      <b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u/>
      <sz val="10"/>
      <name val="Times New Roman"/>
      <family val="1"/>
      <charset val="186"/>
    </font>
    <font>
      <b/>
      <sz val="10"/>
      <name val="Arial"/>
      <charset val="186"/>
    </font>
    <font>
      <sz val="9"/>
      <name val="Times New Roman"/>
      <family val="1"/>
      <charset val="186"/>
    </font>
    <font>
      <sz val="9"/>
      <color indexed="8"/>
      <name val="Tahoma"/>
      <charset val="186"/>
    </font>
    <font>
      <sz val="10"/>
      <name val="Arial"/>
      <family val="2"/>
      <charset val="186"/>
    </font>
    <font>
      <sz val="9"/>
      <name val="Arial"/>
      <family val="2"/>
      <charset val="186"/>
    </font>
    <font>
      <b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sz val="12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2" fillId="0" borderId="0"/>
    <xf numFmtId="0" fontId="41" fillId="0" borderId="0"/>
  </cellStyleXfs>
  <cellXfs count="221">
    <xf numFmtId="0" fontId="0" fillId="0" borderId="0" xfId="0"/>
    <xf numFmtId="0" fontId="0" fillId="0" borderId="0" xfId="0" applyAlignment="1">
      <alignment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2" fontId="19" fillId="0" borderId="12" xfId="0" applyNumberFormat="1" applyFont="1" applyBorder="1" applyAlignment="1">
      <alignment horizontal="right" vertical="center"/>
    </xf>
    <xf numFmtId="0" fontId="18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center" vertical="center"/>
    </xf>
    <xf numFmtId="2" fontId="18" fillId="0" borderId="12" xfId="0" applyNumberFormat="1" applyFont="1" applyBorder="1" applyAlignment="1">
      <alignment horizontal="right" vertical="center"/>
    </xf>
    <xf numFmtId="2" fontId="18" fillId="33" borderId="18" xfId="0" applyNumberFormat="1" applyFont="1" applyFill="1" applyBorder="1" applyAlignment="1">
      <alignment horizontal="right" vertical="center"/>
    </xf>
    <xf numFmtId="0" fontId="18" fillId="0" borderId="12" xfId="0" applyFont="1" applyBorder="1" applyAlignment="1">
      <alignment vertical="center"/>
    </xf>
    <xf numFmtId="2" fontId="18" fillId="0" borderId="12" xfId="0" applyNumberFormat="1" applyFont="1" applyBorder="1" applyAlignment="1">
      <alignment horizontal="right" vertical="center" wrapText="1"/>
    </xf>
    <xf numFmtId="0" fontId="19" fillId="0" borderId="12" xfId="0" applyFont="1" applyBorder="1" applyAlignment="1">
      <alignment horizontal="left" vertical="center"/>
    </xf>
    <xf numFmtId="0" fontId="28" fillId="0" borderId="12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0" fontId="30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30" fillId="0" borderId="1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top" wrapText="1"/>
    </xf>
    <xf numFmtId="0" fontId="30" fillId="33" borderId="0" xfId="42" applyFont="1" applyFill="1" applyAlignment="1">
      <alignment vertical="center"/>
    </xf>
    <xf numFmtId="0" fontId="30" fillId="33" borderId="0" xfId="42" applyFont="1" applyFill="1" applyAlignment="1">
      <alignment vertical="center" wrapText="1"/>
    </xf>
    <xf numFmtId="0" fontId="32" fillId="0" borderId="0" xfId="42"/>
    <xf numFmtId="0" fontId="33" fillId="0" borderId="0" xfId="42" applyFont="1"/>
    <xf numFmtId="0" fontId="30" fillId="0" borderId="0" xfId="42" applyFont="1" applyAlignment="1">
      <alignment vertical="center" wrapText="1"/>
    </xf>
    <xf numFmtId="0" fontId="32" fillId="0" borderId="10" xfId="42" applyBorder="1" applyAlignment="1">
      <alignment vertical="center" wrapText="1"/>
    </xf>
    <xf numFmtId="0" fontId="30" fillId="33" borderId="0" xfId="42" applyFont="1" applyFill="1" applyAlignment="1">
      <alignment horizontal="center" vertical="center" wrapText="1"/>
    </xf>
    <xf numFmtId="0" fontId="32" fillId="33" borderId="10" xfId="42" applyFill="1" applyBorder="1" applyAlignment="1">
      <alignment vertical="center" wrapText="1"/>
    </xf>
    <xf numFmtId="0" fontId="30" fillId="33" borderId="0" xfId="42" applyFont="1" applyFill="1" applyAlignment="1">
      <alignment horizontal="left" vertical="center" wrapText="1"/>
    </xf>
    <xf numFmtId="0" fontId="34" fillId="33" borderId="0" xfId="42" applyFont="1" applyFill="1" applyAlignment="1">
      <alignment horizontal="left" vertical="center" wrapText="1"/>
    </xf>
    <xf numFmtId="2" fontId="30" fillId="33" borderId="12" xfId="42" applyNumberFormat="1" applyFont="1" applyFill="1" applyBorder="1" applyAlignment="1">
      <alignment horizontal="right" vertical="center"/>
    </xf>
    <xf numFmtId="0" fontId="30" fillId="33" borderId="12" xfId="42" applyFont="1" applyFill="1" applyBorder="1" applyAlignment="1">
      <alignment horizontal="center" vertical="center" wrapText="1"/>
    </xf>
    <xf numFmtId="0" fontId="34" fillId="33" borderId="12" xfId="42" applyFont="1" applyFill="1" applyBorder="1" applyAlignment="1">
      <alignment horizontal="center" vertical="center" wrapText="1"/>
    </xf>
    <xf numFmtId="2" fontId="34" fillId="33" borderId="12" xfId="42" applyNumberFormat="1" applyFont="1" applyFill="1" applyBorder="1" applyAlignment="1">
      <alignment horizontal="right" vertical="center"/>
    </xf>
    <xf numFmtId="16" fontId="30" fillId="33" borderId="12" xfId="42" applyNumberFormat="1" applyFont="1" applyFill="1" applyBorder="1" applyAlignment="1">
      <alignment horizontal="center" vertical="center" wrapText="1"/>
    </xf>
    <xf numFmtId="0" fontId="34" fillId="33" borderId="19" xfId="42" applyFont="1" applyFill="1" applyBorder="1" applyAlignment="1">
      <alignment horizontal="left" vertical="center" wrapText="1"/>
    </xf>
    <xf numFmtId="0" fontId="34" fillId="33" borderId="20" xfId="42" applyFont="1" applyFill="1" applyBorder="1" applyAlignment="1">
      <alignment horizontal="left" vertical="center"/>
    </xf>
    <xf numFmtId="2" fontId="30" fillId="33" borderId="18" xfId="42" applyNumberFormat="1" applyFont="1" applyFill="1" applyBorder="1" applyAlignment="1">
      <alignment horizontal="right" vertical="center"/>
    </xf>
    <xf numFmtId="0" fontId="34" fillId="33" borderId="16" xfId="42" applyFont="1" applyFill="1" applyBorder="1" applyAlignment="1">
      <alignment horizontal="left" vertical="center" wrapText="1"/>
    </xf>
    <xf numFmtId="0" fontId="30" fillId="33" borderId="15" xfId="42" applyFont="1" applyFill="1" applyBorder="1" applyAlignment="1">
      <alignment horizontal="left" vertical="center"/>
    </xf>
    <xf numFmtId="0" fontId="34" fillId="33" borderId="14" xfId="42" applyFont="1" applyFill="1" applyBorder="1" applyAlignment="1">
      <alignment horizontal="left" vertical="center"/>
    </xf>
    <xf numFmtId="0" fontId="30" fillId="33" borderId="14" xfId="42" applyFont="1" applyFill="1" applyBorder="1" applyAlignment="1">
      <alignment horizontal="center" vertical="center" wrapText="1"/>
    </xf>
    <xf numFmtId="0" fontId="30" fillId="33" borderId="13" xfId="42" applyFont="1" applyFill="1" applyBorder="1" applyAlignment="1">
      <alignment horizontal="left" vertical="center" wrapText="1"/>
    </xf>
    <xf numFmtId="0" fontId="30" fillId="33" borderId="13" xfId="42" applyFont="1" applyFill="1" applyBorder="1" applyAlignment="1">
      <alignment horizontal="left" vertical="center"/>
    </xf>
    <xf numFmtId="0" fontId="30" fillId="33" borderId="21" xfId="42" applyFont="1" applyFill="1" applyBorder="1" applyAlignment="1">
      <alignment horizontal="left" vertical="center"/>
    </xf>
    <xf numFmtId="0" fontId="30" fillId="33" borderId="20" xfId="42" applyFont="1" applyFill="1" applyBorder="1" applyAlignment="1">
      <alignment horizontal="center" vertical="center" wrapText="1"/>
    </xf>
    <xf numFmtId="0" fontId="30" fillId="0" borderId="15" xfId="42" applyFont="1" applyBorder="1" applyAlignment="1">
      <alignment horizontal="left" vertical="center" wrapText="1"/>
    </xf>
    <xf numFmtId="0" fontId="30" fillId="0" borderId="16" xfId="42" applyFont="1" applyBorder="1" applyAlignment="1">
      <alignment horizontal="left" vertical="center"/>
    </xf>
    <xf numFmtId="0" fontId="30" fillId="0" borderId="12" xfId="42" applyFont="1" applyBorder="1" applyAlignment="1">
      <alignment horizontal="center" vertical="center" wrapText="1"/>
    </xf>
    <xf numFmtId="0" fontId="30" fillId="33" borderId="16" xfId="42" applyFont="1" applyFill="1" applyBorder="1" applyAlignment="1">
      <alignment horizontal="left" vertical="center" wrapText="1"/>
    </xf>
    <xf numFmtId="0" fontId="30" fillId="33" borderId="14" xfId="42" applyFont="1" applyFill="1" applyBorder="1" applyAlignment="1">
      <alignment horizontal="left" vertical="center"/>
    </xf>
    <xf numFmtId="0" fontId="30" fillId="33" borderId="17" xfId="42" applyFont="1" applyFill="1" applyBorder="1" applyAlignment="1">
      <alignment horizontal="left" vertical="center" wrapText="1"/>
    </xf>
    <xf numFmtId="0" fontId="30" fillId="33" borderId="17" xfId="42" applyFont="1" applyFill="1" applyBorder="1" applyAlignment="1">
      <alignment horizontal="left" vertical="center"/>
    </xf>
    <xf numFmtId="0" fontId="30" fillId="33" borderId="18" xfId="42" applyFont="1" applyFill="1" applyBorder="1" applyAlignment="1">
      <alignment horizontal="left" vertical="center"/>
    </xf>
    <xf numFmtId="0" fontId="30" fillId="33" borderId="14" xfId="42" applyFont="1" applyFill="1" applyBorder="1" applyAlignment="1">
      <alignment horizontal="left" vertical="center" wrapText="1"/>
    </xf>
    <xf numFmtId="0" fontId="30" fillId="33" borderId="12" xfId="42" applyFont="1" applyFill="1" applyBorder="1" applyAlignment="1">
      <alignment horizontal="left" vertical="center"/>
    </xf>
    <xf numFmtId="0" fontId="34" fillId="33" borderId="19" xfId="42" applyFont="1" applyFill="1" applyBorder="1" applyAlignment="1">
      <alignment horizontal="left" vertical="center"/>
    </xf>
    <xf numFmtId="0" fontId="30" fillId="0" borderId="16" xfId="42" applyFont="1" applyBorder="1" applyAlignment="1">
      <alignment horizontal="left" vertical="center" wrapText="1"/>
    </xf>
    <xf numFmtId="0" fontId="30" fillId="0" borderId="15" xfId="42" applyFont="1" applyBorder="1" applyAlignment="1">
      <alignment horizontal="left" vertical="center"/>
    </xf>
    <xf numFmtId="0" fontId="30" fillId="0" borderId="14" xfId="42" applyFont="1" applyBorder="1" applyAlignment="1">
      <alignment horizontal="left" vertical="center"/>
    </xf>
    <xf numFmtId="0" fontId="30" fillId="0" borderId="14" xfId="42" applyFont="1" applyBorder="1" applyAlignment="1">
      <alignment horizontal="center" vertical="center" wrapText="1"/>
    </xf>
    <xf numFmtId="0" fontId="35" fillId="0" borderId="16" xfId="42" applyFont="1" applyBorder="1" applyAlignment="1">
      <alignment horizontal="left" vertical="center" wrapText="1"/>
    </xf>
    <xf numFmtId="0" fontId="35" fillId="0" borderId="14" xfId="42" applyFont="1" applyBorder="1" applyAlignment="1">
      <alignment horizontal="left" vertical="center"/>
    </xf>
    <xf numFmtId="0" fontId="30" fillId="0" borderId="10" xfId="42" applyFont="1" applyBorder="1" applyAlignment="1">
      <alignment horizontal="left" vertical="center" wrapText="1"/>
    </xf>
    <xf numFmtId="0" fontId="30" fillId="0" borderId="22" xfId="42" applyFont="1" applyBorder="1" applyAlignment="1">
      <alignment horizontal="left" vertical="center"/>
    </xf>
    <xf numFmtId="0" fontId="30" fillId="0" borderId="19" xfId="42" applyFont="1" applyBorder="1" applyAlignment="1">
      <alignment horizontal="left" vertical="center"/>
    </xf>
    <xf numFmtId="0" fontId="30" fillId="0" borderId="0" xfId="42" applyFont="1" applyAlignment="1">
      <alignment horizontal="left" vertical="center" wrapText="1"/>
    </xf>
    <xf numFmtId="0" fontId="30" fillId="0" borderId="23" xfId="42" applyFont="1" applyBorder="1" applyAlignment="1">
      <alignment horizontal="left" vertical="center"/>
    </xf>
    <xf numFmtId="0" fontId="30" fillId="0" borderId="13" xfId="42" applyFont="1" applyBorder="1" applyAlignment="1">
      <alignment horizontal="left" vertical="center"/>
    </xf>
    <xf numFmtId="0" fontId="30" fillId="33" borderId="19" xfId="42" applyFont="1" applyFill="1" applyBorder="1" applyAlignment="1">
      <alignment horizontal="center" vertical="center" wrapText="1"/>
    </xf>
    <xf numFmtId="0" fontId="30" fillId="33" borderId="15" xfId="42" applyFont="1" applyFill="1" applyBorder="1" applyAlignment="1">
      <alignment horizontal="left" vertical="center" wrapText="1"/>
    </xf>
    <xf numFmtId="0" fontId="30" fillId="33" borderId="16" xfId="42" applyFont="1" applyFill="1" applyBorder="1" applyAlignment="1">
      <alignment horizontal="left" vertical="center"/>
    </xf>
    <xf numFmtId="0" fontId="30" fillId="0" borderId="11" xfId="42" applyFont="1" applyBorder="1" applyAlignment="1">
      <alignment horizontal="left" vertical="center" wrapText="1"/>
    </xf>
    <xf numFmtId="0" fontId="30" fillId="0" borderId="24" xfId="42" applyFont="1" applyBorder="1" applyAlignment="1">
      <alignment horizontal="left" vertical="center"/>
    </xf>
    <xf numFmtId="0" fontId="30" fillId="0" borderId="17" xfId="42" applyFont="1" applyBorder="1" applyAlignment="1">
      <alignment horizontal="left" vertical="center"/>
    </xf>
    <xf numFmtId="0" fontId="30" fillId="33" borderId="17" xfId="42" applyFont="1" applyFill="1" applyBorder="1" applyAlignment="1">
      <alignment horizontal="center" vertical="center" wrapText="1"/>
    </xf>
    <xf numFmtId="0" fontId="35" fillId="33" borderId="16" xfId="42" applyFont="1" applyFill="1" applyBorder="1" applyAlignment="1">
      <alignment horizontal="left" vertical="center" wrapText="1"/>
    </xf>
    <xf numFmtId="0" fontId="35" fillId="33" borderId="14" xfId="42" applyFont="1" applyFill="1" applyBorder="1" applyAlignment="1">
      <alignment horizontal="left" vertical="center"/>
    </xf>
    <xf numFmtId="0" fontId="30" fillId="0" borderId="13" xfId="42" applyFont="1" applyBorder="1" applyAlignment="1">
      <alignment horizontal="left" vertical="center" wrapText="1"/>
    </xf>
    <xf numFmtId="0" fontId="30" fillId="0" borderId="21" xfId="42" applyFont="1" applyBorder="1" applyAlignment="1">
      <alignment horizontal="left" vertical="center"/>
    </xf>
    <xf numFmtId="0" fontId="34" fillId="33" borderId="14" xfId="42" applyFont="1" applyFill="1" applyBorder="1" applyAlignment="1">
      <alignment horizontal="left" vertical="center" wrapText="1"/>
    </xf>
    <xf numFmtId="0" fontId="34" fillId="33" borderId="12" xfId="42" applyFont="1" applyFill="1" applyBorder="1" applyAlignment="1">
      <alignment horizontal="left" vertical="center"/>
    </xf>
    <xf numFmtId="0" fontId="30" fillId="33" borderId="12" xfId="42" applyFont="1" applyFill="1" applyBorder="1" applyAlignment="1">
      <alignment horizontal="left" vertical="center" wrapText="1"/>
    </xf>
    <xf numFmtId="0" fontId="34" fillId="33" borderId="12" xfId="42" applyFont="1" applyFill="1" applyBorder="1" applyAlignment="1">
      <alignment horizontal="left" vertical="center" wrapText="1"/>
    </xf>
    <xf numFmtId="0" fontId="30" fillId="0" borderId="12" xfId="42" applyFont="1" applyBorder="1" applyAlignment="1">
      <alignment horizontal="left" vertical="center" wrapText="1"/>
    </xf>
    <xf numFmtId="0" fontId="30" fillId="0" borderId="12" xfId="42" applyFont="1" applyBorder="1" applyAlignment="1">
      <alignment horizontal="left" vertical="center"/>
    </xf>
    <xf numFmtId="2" fontId="30" fillId="33" borderId="0" xfId="42" applyNumberFormat="1" applyFont="1" applyFill="1" applyAlignment="1">
      <alignment vertical="center" wrapText="1"/>
    </xf>
    <xf numFmtId="0" fontId="30" fillId="0" borderId="14" xfId="42" applyFont="1" applyBorder="1" applyAlignment="1">
      <alignment horizontal="center" vertical="center"/>
    </xf>
    <xf numFmtId="0" fontId="30" fillId="0" borderId="11" xfId="42" applyFont="1" applyBorder="1" applyAlignment="1">
      <alignment horizontal="left" vertical="center"/>
    </xf>
    <xf numFmtId="0" fontId="30" fillId="0" borderId="17" xfId="42" applyFont="1" applyBorder="1" applyAlignment="1">
      <alignment horizontal="left" vertical="center" wrapText="1"/>
    </xf>
    <xf numFmtId="0" fontId="30" fillId="0" borderId="18" xfId="42" applyFont="1" applyBorder="1" applyAlignment="1">
      <alignment horizontal="left" vertical="center"/>
    </xf>
    <xf numFmtId="0" fontId="30" fillId="0" borderId="19" xfId="42" applyFont="1" applyBorder="1" applyAlignment="1">
      <alignment horizontal="left" vertical="center" wrapText="1"/>
    </xf>
    <xf numFmtId="0" fontId="30" fillId="0" borderId="20" xfId="42" applyFont="1" applyBorder="1" applyAlignment="1">
      <alignment horizontal="left" vertical="center"/>
    </xf>
    <xf numFmtId="0" fontId="34" fillId="0" borderId="14" xfId="42" applyFont="1" applyBorder="1" applyAlignment="1">
      <alignment horizontal="left" vertical="center"/>
    </xf>
    <xf numFmtId="0" fontId="34" fillId="0" borderId="14" xfId="42" applyFont="1" applyBorder="1" applyAlignment="1">
      <alignment horizontal="left" vertical="center" wrapText="1"/>
    </xf>
    <xf numFmtId="0" fontId="34" fillId="0" borderId="12" xfId="42" applyFont="1" applyBorder="1" applyAlignment="1">
      <alignment horizontal="left" vertical="center"/>
    </xf>
    <xf numFmtId="0" fontId="34" fillId="0" borderId="12" xfId="42" applyFont="1" applyBorder="1" applyAlignment="1">
      <alignment horizontal="center" vertical="center" wrapText="1"/>
    </xf>
    <xf numFmtId="49" fontId="30" fillId="33" borderId="14" xfId="42" applyNumberFormat="1" applyFont="1" applyFill="1" applyBorder="1" applyAlignment="1">
      <alignment horizontal="center" vertical="center" wrapText="1"/>
    </xf>
    <xf numFmtId="16" fontId="30" fillId="33" borderId="16" xfId="42" applyNumberFormat="1" applyFont="1" applyFill="1" applyBorder="1" applyAlignment="1">
      <alignment horizontal="center" vertical="center" wrapText="1"/>
    </xf>
    <xf numFmtId="0" fontId="35" fillId="33" borderId="17" xfId="42" applyFont="1" applyFill="1" applyBorder="1" applyAlignment="1">
      <alignment horizontal="left" vertical="center" wrapText="1"/>
    </xf>
    <xf numFmtId="0" fontId="35" fillId="33" borderId="17" xfId="42" applyFont="1" applyFill="1" applyBorder="1" applyAlignment="1">
      <alignment horizontal="left" vertical="center"/>
    </xf>
    <xf numFmtId="49" fontId="34" fillId="33" borderId="14" xfId="42" applyNumberFormat="1" applyFont="1" applyFill="1" applyBorder="1" applyAlignment="1">
      <alignment horizontal="center" vertical="center" wrapText="1"/>
    </xf>
    <xf numFmtId="0" fontId="34" fillId="33" borderId="0" xfId="42" applyFont="1" applyFill="1" applyAlignment="1">
      <alignment horizontal="center" vertical="center" wrapText="1"/>
    </xf>
    <xf numFmtId="0" fontId="38" fillId="33" borderId="0" xfId="42" applyFont="1" applyFill="1" applyAlignment="1">
      <alignment vertical="center" wrapText="1"/>
    </xf>
    <xf numFmtId="0" fontId="38" fillId="33" borderId="0" xfId="42" applyFont="1" applyFill="1" applyAlignment="1">
      <alignment horizontal="center" vertical="center" wrapText="1"/>
    </xf>
    <xf numFmtId="0" fontId="20" fillId="0" borderId="0" xfId="43" applyFont="1" applyAlignment="1">
      <alignment vertical="center"/>
    </xf>
    <xf numFmtId="0" fontId="20" fillId="0" borderId="0" xfId="43" applyFont="1" applyAlignment="1">
      <alignment horizontal="center" vertical="center"/>
    </xf>
    <xf numFmtId="0" fontId="30" fillId="33" borderId="0" xfId="43" applyFont="1" applyFill="1" applyAlignment="1">
      <alignment vertical="center" wrapText="1"/>
    </xf>
    <xf numFmtId="0" fontId="42" fillId="0" borderId="0" xfId="43" applyFont="1"/>
    <xf numFmtId="0" fontId="41" fillId="0" borderId="0" xfId="43"/>
    <xf numFmtId="0" fontId="41" fillId="33" borderId="0" xfId="43" applyFill="1" applyAlignment="1">
      <alignment horizontal="center"/>
    </xf>
    <xf numFmtId="0" fontId="20" fillId="0" borderId="0" xfId="43" applyFont="1" applyAlignment="1">
      <alignment horizontal="left" vertical="center"/>
    </xf>
    <xf numFmtId="4" fontId="20" fillId="0" borderId="0" xfId="43" applyNumberFormat="1" applyFont="1" applyAlignment="1">
      <alignment vertical="center"/>
    </xf>
    <xf numFmtId="4" fontId="19" fillId="34" borderId="12" xfId="43" applyNumberFormat="1" applyFont="1" applyFill="1" applyBorder="1" applyAlignment="1">
      <alignment horizontal="center" vertical="center" wrapText="1"/>
    </xf>
    <xf numFmtId="0" fontId="43" fillId="34" borderId="12" xfId="43" applyFont="1" applyFill="1" applyBorder="1" applyAlignment="1">
      <alignment horizontal="left" vertical="center" wrapText="1"/>
    </xf>
    <xf numFmtId="0" fontId="43" fillId="34" borderId="12" xfId="43" applyFont="1" applyFill="1" applyBorder="1" applyAlignment="1">
      <alignment horizontal="center" vertical="center" wrapText="1"/>
    </xf>
    <xf numFmtId="4" fontId="18" fillId="0" borderId="12" xfId="43" applyNumberFormat="1" applyFont="1" applyBorder="1" applyAlignment="1">
      <alignment horizontal="center" vertical="center" wrapText="1"/>
    </xf>
    <xf numFmtId="0" fontId="20" fillId="0" borderId="12" xfId="43" applyFont="1" applyBorder="1" applyAlignment="1">
      <alignment horizontal="left" vertical="center" wrapText="1"/>
    </xf>
    <xf numFmtId="0" fontId="20" fillId="0" borderId="12" xfId="43" applyFont="1" applyBorder="1" applyAlignment="1">
      <alignment horizontal="center" vertical="center" wrapText="1"/>
    </xf>
    <xf numFmtId="4" fontId="44" fillId="0" borderId="0" xfId="43" applyNumberFormat="1" applyFont="1" applyAlignment="1">
      <alignment vertical="center"/>
    </xf>
    <xf numFmtId="0" fontId="30" fillId="0" borderId="12" xfId="43" applyFont="1" applyBorder="1" applyAlignment="1">
      <alignment horizontal="center" vertical="center" wrapText="1"/>
    </xf>
    <xf numFmtId="49" fontId="30" fillId="0" borderId="20" xfId="43" applyNumberFormat="1" applyFont="1" applyBorder="1" applyAlignment="1">
      <alignment horizontal="center" vertical="center" wrapText="1"/>
    </xf>
    <xf numFmtId="0" fontId="43" fillId="0" borderId="15" xfId="43" applyFont="1" applyBorder="1" applyAlignment="1">
      <alignment horizontal="center" vertical="center" wrapText="1"/>
    </xf>
    <xf numFmtId="0" fontId="43" fillId="0" borderId="12" xfId="43" applyFont="1" applyBorder="1" applyAlignment="1">
      <alignment horizontal="center" vertical="center" wrapText="1"/>
    </xf>
    <xf numFmtId="0" fontId="43" fillId="0" borderId="0" xfId="43" applyFont="1" applyAlignment="1">
      <alignment horizontal="center" vertical="center" wrapText="1"/>
    </xf>
    <xf numFmtId="0" fontId="30" fillId="33" borderId="25" xfId="0" applyFont="1" applyFill="1" applyBorder="1" applyAlignment="1">
      <alignment horizontal="center" vertical="center" wrapText="1"/>
    </xf>
    <xf numFmtId="16" fontId="30" fillId="0" borderId="25" xfId="0" applyNumberFormat="1" applyFont="1" applyBorder="1" applyAlignment="1">
      <alignment horizontal="center" vertical="center"/>
    </xf>
    <xf numFmtId="0" fontId="30" fillId="33" borderId="26" xfId="0" applyFont="1" applyFill="1" applyBorder="1" applyAlignment="1">
      <alignment horizontal="center" vertical="center" wrapText="1"/>
    </xf>
    <xf numFmtId="16" fontId="30" fillId="33" borderId="25" xfId="0" applyNumberFormat="1" applyFont="1" applyFill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33" borderId="27" xfId="0" applyFont="1" applyFill="1" applyBorder="1" applyAlignment="1">
      <alignment horizontal="center" vertical="center" wrapText="1"/>
    </xf>
    <xf numFmtId="0" fontId="43" fillId="0" borderId="18" xfId="43" applyFont="1" applyBorder="1" applyAlignment="1">
      <alignment horizontal="center" vertical="center" wrapText="1"/>
    </xf>
    <xf numFmtId="0" fontId="43" fillId="0" borderId="20" xfId="43" applyFont="1" applyBorder="1" applyAlignment="1">
      <alignment horizontal="center" vertical="center" wrapText="1"/>
    </xf>
    <xf numFmtId="0" fontId="20" fillId="0" borderId="0" xfId="43" applyFont="1" applyAlignment="1">
      <alignment horizontal="center" vertical="center"/>
    </xf>
    <xf numFmtId="14" fontId="20" fillId="0" borderId="10" xfId="43" applyNumberFormat="1" applyFont="1" applyBorder="1" applyAlignment="1">
      <alignment horizontal="center" vertical="center"/>
    </xf>
    <xf numFmtId="0" fontId="20" fillId="0" borderId="0" xfId="43" applyFont="1" applyAlignment="1">
      <alignment horizontal="left" vertical="top" wrapText="1"/>
    </xf>
    <xf numFmtId="0" fontId="43" fillId="0" borderId="0" xfId="43" applyFont="1" applyAlignment="1">
      <alignment horizontal="center" vertical="center"/>
    </xf>
    <xf numFmtId="0" fontId="43" fillId="0" borderId="14" xfId="43" applyFont="1" applyBorder="1" applyAlignment="1">
      <alignment horizontal="center" vertical="center" wrapText="1"/>
    </xf>
    <xf numFmtId="0" fontId="43" fillId="0" borderId="16" xfId="43" applyFont="1" applyBorder="1" applyAlignment="1">
      <alignment horizontal="center" vertical="center" wrapText="1"/>
    </xf>
    <xf numFmtId="0" fontId="43" fillId="0" borderId="15" xfId="43" applyFont="1" applyBorder="1" applyAlignment="1">
      <alignment horizontal="center" vertical="center" wrapText="1"/>
    </xf>
    <xf numFmtId="0" fontId="30" fillId="0" borderId="16" xfId="42" applyFont="1" applyBorder="1" applyAlignment="1">
      <alignment horizontal="left" vertical="center" wrapText="1"/>
    </xf>
    <xf numFmtId="0" fontId="30" fillId="0" borderId="15" xfId="42" applyFont="1" applyBorder="1" applyAlignment="1">
      <alignment horizontal="left" vertical="center" wrapText="1"/>
    </xf>
    <xf numFmtId="0" fontId="30" fillId="33" borderId="14" xfId="42" applyFont="1" applyFill="1" applyBorder="1" applyAlignment="1">
      <alignment horizontal="left" vertical="center" wrapText="1"/>
    </xf>
    <xf numFmtId="0" fontId="30" fillId="33" borderId="16" xfId="42" applyFont="1" applyFill="1" applyBorder="1" applyAlignment="1">
      <alignment horizontal="left" vertical="center" wrapText="1"/>
    </xf>
    <xf numFmtId="0" fontId="30" fillId="33" borderId="15" xfId="42" applyFont="1" applyFill="1" applyBorder="1" applyAlignment="1">
      <alignment horizontal="left" vertical="center" wrapText="1"/>
    </xf>
    <xf numFmtId="0" fontId="30" fillId="0" borderId="0" xfId="42" applyFont="1" applyAlignment="1">
      <alignment horizontal="left" vertical="center" wrapText="1"/>
    </xf>
    <xf numFmtId="0" fontId="30" fillId="0" borderId="11" xfId="42" applyFont="1" applyBorder="1" applyAlignment="1">
      <alignment horizontal="center" vertical="center" wrapText="1"/>
    </xf>
    <xf numFmtId="0" fontId="30" fillId="0" borderId="14" xfId="42" applyFont="1" applyBorder="1" applyAlignment="1">
      <alignment horizontal="left" vertical="center" wrapText="1"/>
    </xf>
    <xf numFmtId="0" fontId="47" fillId="33" borderId="28" xfId="42" applyFont="1" applyFill="1" applyBorder="1" applyAlignment="1">
      <alignment horizontal="center" vertical="center" wrapText="1"/>
    </xf>
    <xf numFmtId="0" fontId="47" fillId="33" borderId="10" xfId="42" applyFont="1" applyFill="1" applyBorder="1" applyAlignment="1">
      <alignment horizontal="center" vertical="center" wrapText="1"/>
    </xf>
    <xf numFmtId="0" fontId="30" fillId="33" borderId="0" xfId="42" applyFont="1" applyFill="1" applyAlignment="1">
      <alignment horizontal="left" vertical="center" wrapText="1"/>
    </xf>
    <xf numFmtId="0" fontId="30" fillId="33" borderId="11" xfId="42" applyFont="1" applyFill="1" applyBorder="1" applyAlignment="1">
      <alignment horizontal="center" vertical="center" wrapText="1"/>
    </xf>
    <xf numFmtId="0" fontId="47" fillId="0" borderId="28" xfId="42" applyFont="1" applyBorder="1" applyAlignment="1">
      <alignment horizontal="center" vertical="center" wrapText="1"/>
    </xf>
    <xf numFmtId="0" fontId="47" fillId="0" borderId="10" xfId="42" applyFont="1" applyBorder="1" applyAlignment="1">
      <alignment horizontal="center" vertical="center" wrapText="1"/>
    </xf>
    <xf numFmtId="0" fontId="34" fillId="33" borderId="0" xfId="42" applyFont="1" applyFill="1" applyAlignment="1">
      <alignment horizontal="center" vertical="center" wrapText="1"/>
    </xf>
    <xf numFmtId="0" fontId="37" fillId="33" borderId="0" xfId="42" applyFont="1" applyFill="1" applyAlignment="1">
      <alignment horizontal="center" vertical="center" wrapText="1"/>
    </xf>
    <xf numFmtId="0" fontId="30" fillId="33" borderId="0" xfId="42" applyFont="1" applyFill="1" applyAlignment="1">
      <alignment horizontal="center" vertical="center" wrapText="1"/>
    </xf>
    <xf numFmtId="0" fontId="36" fillId="0" borderId="10" xfId="42" applyFont="1" applyBorder="1" applyAlignment="1">
      <alignment horizontal="right" vertical="center" wrapText="1"/>
    </xf>
    <xf numFmtId="0" fontId="34" fillId="33" borderId="14" xfId="42" applyFont="1" applyFill="1" applyBorder="1" applyAlignment="1">
      <alignment horizontal="center" vertical="center" wrapText="1"/>
    </xf>
    <xf numFmtId="0" fontId="34" fillId="33" borderId="16" xfId="42" applyFont="1" applyFill="1" applyBorder="1" applyAlignment="1">
      <alignment horizontal="center" vertical="center" wrapText="1"/>
    </xf>
    <xf numFmtId="0" fontId="34" fillId="33" borderId="15" xfId="42" applyFont="1" applyFill="1" applyBorder="1" applyAlignment="1">
      <alignment horizontal="center" vertical="center" wrapText="1"/>
    </xf>
    <xf numFmtId="0" fontId="30" fillId="33" borderId="28" xfId="42" applyFont="1" applyFill="1" applyBorder="1" applyAlignment="1">
      <alignment horizontal="center" vertical="center" wrapText="1"/>
    </xf>
    <xf numFmtId="0" fontId="30" fillId="0" borderId="0" xfId="42" applyFont="1" applyAlignment="1">
      <alignment horizontal="center" vertical="center" wrapText="1"/>
    </xf>
    <xf numFmtId="0" fontId="30" fillId="33" borderId="0" xfId="42" applyFont="1" applyFill="1" applyAlignment="1">
      <alignment vertical="center" wrapText="1"/>
    </xf>
    <xf numFmtId="0" fontId="30" fillId="33" borderId="0" xfId="42" applyFont="1" applyFill="1" applyAlignment="1">
      <alignment horizontal="left" vertical="top" wrapText="1"/>
    </xf>
    <xf numFmtId="0" fontId="39" fillId="33" borderId="0" xfId="42" applyFont="1" applyFill="1" applyAlignment="1">
      <alignment wrapText="1"/>
    </xf>
    <xf numFmtId="0" fontId="39" fillId="33" borderId="0" xfId="42" applyFont="1" applyFill="1" applyAlignment="1">
      <alignment vertical="center" wrapText="1"/>
    </xf>
    <xf numFmtId="0" fontId="30" fillId="33" borderId="10" xfId="42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19" fillId="0" borderId="14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14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top" wrapText="1"/>
    </xf>
    <xf numFmtId="0" fontId="30" fillId="0" borderId="11" xfId="0" applyFont="1" applyFill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top" wrapText="1"/>
    </xf>
    <xf numFmtId="0" fontId="30" fillId="0" borderId="11" xfId="0" applyFont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center" wrapText="1"/>
    </xf>
  </cellXfs>
  <cellStyles count="44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prastas 2" xfId="42" xr:uid="{00000000-0005-0000-0000-00001A000000}"/>
    <cellStyle name="Įprastas 3" xfId="43" xr:uid="{00000000-0005-0000-0000-00001B000000}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0"/>
  <sheetViews>
    <sheetView showGridLines="0" topLeftCell="A2" zoomScale="80" zoomScaleNormal="80" zoomScaleSheetLayoutView="75" workbookViewId="0">
      <selection activeCell="P16" sqref="P16"/>
    </sheetView>
  </sheetViews>
  <sheetFormatPr defaultRowHeight="15" customHeight="1"/>
  <cols>
    <col min="1" max="1" width="9.140625" style="116"/>
    <col min="2" max="2" width="6" style="117" customWidth="1"/>
    <col min="3" max="3" width="32.85546875" style="116" customWidth="1"/>
    <col min="4" max="11" width="15.7109375" style="116" customWidth="1"/>
    <col min="12" max="12" width="13.140625" style="116" customWidth="1"/>
    <col min="13" max="14" width="15.7109375" style="116" customWidth="1"/>
    <col min="15" max="15" width="20.28515625" style="116" customWidth="1"/>
    <col min="16" max="16" width="13.28515625" style="116" customWidth="1"/>
    <col min="17" max="17" width="22" style="116" customWidth="1"/>
    <col min="18" max="19" width="19.85546875" style="116" customWidth="1"/>
    <col min="20" max="20" width="43.140625" style="116" customWidth="1"/>
    <col min="21" max="21" width="20.140625" style="116" customWidth="1"/>
    <col min="22" max="22" width="46.7109375" style="116" customWidth="1"/>
    <col min="23" max="23" width="22" style="116" customWidth="1"/>
    <col min="24" max="24" width="49.7109375" style="116" customWidth="1"/>
    <col min="25" max="25" width="33.85546875" style="116" customWidth="1"/>
    <col min="26" max="16384" width="9.140625" style="116"/>
  </cols>
  <sheetData>
    <row r="1" spans="2:15" ht="33.75" customHeight="1">
      <c r="B1" s="146" t="s">
        <v>0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</row>
    <row r="2" spans="2:15" ht="15" customHeight="1">
      <c r="J2" s="116" t="s">
        <v>261</v>
      </c>
    </row>
    <row r="3" spans="2:15" ht="15" customHeight="1">
      <c r="J3" s="116" t="s">
        <v>260</v>
      </c>
    </row>
    <row r="5" spans="2:15" ht="15" customHeight="1">
      <c r="B5" s="147" t="s">
        <v>259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</row>
    <row r="6" spans="2:15" ht="14.25" customHeight="1">
      <c r="B6" s="147" t="s">
        <v>258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</row>
    <row r="7" spans="2:15" ht="15" customHeight="1">
      <c r="F7" s="144" t="s">
        <v>5</v>
      </c>
      <c r="G7" s="144"/>
      <c r="H7" s="144"/>
      <c r="I7" s="144"/>
    </row>
    <row r="8" spans="2:15" ht="15" customHeight="1">
      <c r="B8" s="147" t="s">
        <v>257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</row>
    <row r="9" spans="2:15" ht="17.25" customHeight="1">
      <c r="F9" s="145">
        <v>44742</v>
      </c>
      <c r="G9" s="145"/>
      <c r="H9" s="145"/>
      <c r="I9" s="145"/>
    </row>
    <row r="10" spans="2:15" ht="15" customHeight="1">
      <c r="B10" s="142" t="s">
        <v>13</v>
      </c>
      <c r="C10" s="142" t="s">
        <v>256</v>
      </c>
      <c r="D10" s="142" t="s">
        <v>254</v>
      </c>
      <c r="E10" s="148" t="s">
        <v>253</v>
      </c>
      <c r="F10" s="149"/>
      <c r="G10" s="149"/>
      <c r="H10" s="149"/>
      <c r="I10" s="149"/>
      <c r="J10" s="149"/>
      <c r="K10" s="149"/>
      <c r="L10" s="149"/>
      <c r="M10" s="150"/>
      <c r="N10" s="142" t="s">
        <v>255</v>
      </c>
    </row>
    <row r="11" spans="2:15" ht="123" customHeight="1">
      <c r="B11" s="143"/>
      <c r="C11" s="143"/>
      <c r="D11" s="143"/>
      <c r="E11" s="134" t="s">
        <v>251</v>
      </c>
      <c r="F11" s="134" t="s">
        <v>252</v>
      </c>
      <c r="G11" s="134" t="s">
        <v>250</v>
      </c>
      <c r="H11" s="134" t="s">
        <v>249</v>
      </c>
      <c r="I11" s="134" t="s">
        <v>248</v>
      </c>
      <c r="J11" s="135" t="s">
        <v>247</v>
      </c>
      <c r="K11" s="134" t="s">
        <v>246</v>
      </c>
      <c r="L11" s="134" t="s">
        <v>245</v>
      </c>
      <c r="M11" s="133" t="s">
        <v>244</v>
      </c>
      <c r="N11" s="143"/>
    </row>
    <row r="12" spans="2:15" ht="15" customHeight="1">
      <c r="B12" s="131">
        <v>1</v>
      </c>
      <c r="C12" s="131">
        <v>2</v>
      </c>
      <c r="D12" s="131">
        <v>3</v>
      </c>
      <c r="E12" s="131">
        <v>4</v>
      </c>
      <c r="F12" s="131">
        <v>5</v>
      </c>
      <c r="G12" s="131">
        <v>6</v>
      </c>
      <c r="H12" s="131">
        <v>7</v>
      </c>
      <c r="I12" s="131">
        <v>8</v>
      </c>
      <c r="J12" s="131">
        <v>9</v>
      </c>
      <c r="K12" s="131">
        <v>10</v>
      </c>
      <c r="L12" s="132" t="s">
        <v>243</v>
      </c>
      <c r="M12" s="131">
        <v>12</v>
      </c>
      <c r="N12" s="131">
        <v>13</v>
      </c>
    </row>
    <row r="13" spans="2:15" ht="71.25" customHeight="1">
      <c r="B13" s="126" t="s">
        <v>242</v>
      </c>
      <c r="C13" s="125" t="s">
        <v>241</v>
      </c>
      <c r="D13" s="124">
        <f t="shared" ref="D13:M13" si="0">SUM(D14:D15)</f>
        <v>0</v>
      </c>
      <c r="E13" s="124">
        <f t="shared" si="0"/>
        <v>22900</v>
      </c>
      <c r="F13" s="124">
        <f t="shared" si="0"/>
        <v>0</v>
      </c>
      <c r="G13" s="124">
        <f t="shared" si="0"/>
        <v>74.569999999999993</v>
      </c>
      <c r="H13" s="124">
        <f t="shared" si="0"/>
        <v>0</v>
      </c>
      <c r="I13" s="124">
        <f t="shared" si="0"/>
        <v>0</v>
      </c>
      <c r="J13" s="124">
        <f t="shared" si="0"/>
        <v>-22974.57</v>
      </c>
      <c r="K13" s="124">
        <f t="shared" si="0"/>
        <v>0</v>
      </c>
      <c r="L13" s="124">
        <f t="shared" si="0"/>
        <v>0</v>
      </c>
      <c r="M13" s="124">
        <f t="shared" si="0"/>
        <v>0</v>
      </c>
      <c r="N13" s="124">
        <f t="shared" ref="N13:N25" si="1">SUM(D13:M13)</f>
        <v>0</v>
      </c>
      <c r="O13" s="123"/>
    </row>
    <row r="14" spans="2:15" ht="15" customHeight="1">
      <c r="B14" s="129" t="s">
        <v>240</v>
      </c>
      <c r="C14" s="128" t="s">
        <v>227</v>
      </c>
      <c r="D14" s="127">
        <v>0</v>
      </c>
      <c r="E14" s="127"/>
      <c r="F14" s="127" t="s">
        <v>38</v>
      </c>
      <c r="G14" s="127">
        <v>74.569999999999993</v>
      </c>
      <c r="H14" s="127" t="s">
        <v>38</v>
      </c>
      <c r="I14" s="127" t="s">
        <v>38</v>
      </c>
      <c r="J14" s="127">
        <v>-74.569999999999993</v>
      </c>
      <c r="K14" s="127" t="s">
        <v>38</v>
      </c>
      <c r="L14" s="127" t="s">
        <v>38</v>
      </c>
      <c r="M14" s="127" t="s">
        <v>38</v>
      </c>
      <c r="N14" s="127">
        <f t="shared" si="1"/>
        <v>0</v>
      </c>
      <c r="O14" s="130"/>
    </row>
    <row r="15" spans="2:15" ht="15" customHeight="1">
      <c r="B15" s="129" t="s">
        <v>239</v>
      </c>
      <c r="C15" s="128" t="s">
        <v>225</v>
      </c>
      <c r="D15" s="127">
        <v>0</v>
      </c>
      <c r="E15" s="127">
        <v>22900</v>
      </c>
      <c r="F15" s="127" t="s">
        <v>38</v>
      </c>
      <c r="G15" s="127" t="s">
        <v>38</v>
      </c>
      <c r="H15" s="127" t="s">
        <v>38</v>
      </c>
      <c r="I15" s="127" t="s">
        <v>38</v>
      </c>
      <c r="J15" s="127">
        <v>-22900</v>
      </c>
      <c r="K15" s="127" t="s">
        <v>38</v>
      </c>
      <c r="L15" s="127" t="s">
        <v>38</v>
      </c>
      <c r="M15" s="127" t="s">
        <v>38</v>
      </c>
      <c r="N15" s="127">
        <f t="shared" si="1"/>
        <v>0</v>
      </c>
      <c r="O15" s="123"/>
    </row>
    <row r="16" spans="2:15" ht="74.25" customHeight="1">
      <c r="B16" s="126" t="s">
        <v>238</v>
      </c>
      <c r="C16" s="125" t="s">
        <v>237</v>
      </c>
      <c r="D16" s="124">
        <f t="shared" ref="D16:M16" si="2">SUM(D17:D18)</f>
        <v>92290.95</v>
      </c>
      <c r="E16" s="124">
        <f t="shared" si="2"/>
        <v>158769.93999999997</v>
      </c>
      <c r="F16" s="124">
        <f t="shared" si="2"/>
        <v>0</v>
      </c>
      <c r="G16" s="124">
        <f t="shared" si="2"/>
        <v>10.41</v>
      </c>
      <c r="H16" s="124">
        <f t="shared" si="2"/>
        <v>0</v>
      </c>
      <c r="I16" s="124">
        <f t="shared" si="2"/>
        <v>0</v>
      </c>
      <c r="J16" s="124">
        <f t="shared" si="2"/>
        <v>-159962.43</v>
      </c>
      <c r="K16" s="124">
        <f t="shared" si="2"/>
        <v>0</v>
      </c>
      <c r="L16" s="124">
        <f t="shared" si="2"/>
        <v>0</v>
      </c>
      <c r="M16" s="124">
        <f t="shared" si="2"/>
        <v>0</v>
      </c>
      <c r="N16" s="124">
        <f t="shared" si="1"/>
        <v>91108.869999999966</v>
      </c>
      <c r="O16" s="123"/>
    </row>
    <row r="17" spans="1:26" ht="15" customHeight="1">
      <c r="B17" s="129" t="s">
        <v>236</v>
      </c>
      <c r="C17" s="128" t="s">
        <v>227</v>
      </c>
      <c r="D17" s="127">
        <v>92290.95</v>
      </c>
      <c r="E17" s="127">
        <v>3812.08</v>
      </c>
      <c r="F17" s="127" t="s">
        <v>38</v>
      </c>
      <c r="G17" s="127">
        <v>10.41</v>
      </c>
      <c r="H17" s="127" t="s">
        <v>38</v>
      </c>
      <c r="I17" s="127" t="s">
        <v>38</v>
      </c>
      <c r="J17" s="127">
        <v>-5004.57</v>
      </c>
      <c r="K17" s="127" t="s">
        <v>38</v>
      </c>
      <c r="L17" s="127" t="s">
        <v>38</v>
      </c>
      <c r="M17" s="127">
        <v>0</v>
      </c>
      <c r="N17" s="127">
        <f t="shared" si="1"/>
        <v>91108.87</v>
      </c>
      <c r="O17" s="123"/>
    </row>
    <row r="18" spans="1:26" ht="15" customHeight="1">
      <c r="B18" s="129" t="s">
        <v>235</v>
      </c>
      <c r="C18" s="128" t="s">
        <v>225</v>
      </c>
      <c r="D18" s="127">
        <v>0</v>
      </c>
      <c r="E18" s="127">
        <v>154957.85999999999</v>
      </c>
      <c r="F18" s="127" t="s">
        <v>38</v>
      </c>
      <c r="G18" s="127" t="s">
        <v>38</v>
      </c>
      <c r="H18" s="127" t="s">
        <v>38</v>
      </c>
      <c r="I18" s="127" t="s">
        <v>38</v>
      </c>
      <c r="J18" s="127">
        <v>-154957.85999999999</v>
      </c>
      <c r="K18" s="127" t="s">
        <v>38</v>
      </c>
      <c r="L18" s="127" t="s">
        <v>38</v>
      </c>
      <c r="M18" s="127">
        <v>0</v>
      </c>
      <c r="N18" s="127">
        <f t="shared" si="1"/>
        <v>0</v>
      </c>
      <c r="O18" s="123"/>
    </row>
    <row r="19" spans="1:26" ht="114.75" customHeight="1">
      <c r="B19" s="126" t="s">
        <v>234</v>
      </c>
      <c r="C19" s="125" t="s">
        <v>233</v>
      </c>
      <c r="D19" s="124">
        <f t="shared" ref="D19:M19" si="3">SUM(D20:D21)</f>
        <v>0</v>
      </c>
      <c r="E19" s="124">
        <f t="shared" si="3"/>
        <v>0</v>
      </c>
      <c r="F19" s="124">
        <f t="shared" si="3"/>
        <v>0</v>
      </c>
      <c r="G19" s="124">
        <f t="shared" si="3"/>
        <v>0</v>
      </c>
      <c r="H19" s="124">
        <f t="shared" si="3"/>
        <v>0</v>
      </c>
      <c r="I19" s="124">
        <f t="shared" si="3"/>
        <v>0</v>
      </c>
      <c r="J19" s="124">
        <f t="shared" si="3"/>
        <v>0</v>
      </c>
      <c r="K19" s="124">
        <f t="shared" si="3"/>
        <v>0</v>
      </c>
      <c r="L19" s="124">
        <f t="shared" si="3"/>
        <v>0</v>
      </c>
      <c r="M19" s="124">
        <f t="shared" si="3"/>
        <v>0</v>
      </c>
      <c r="N19" s="124">
        <f t="shared" si="1"/>
        <v>0</v>
      </c>
      <c r="O19" s="123"/>
    </row>
    <row r="20" spans="1:26" ht="15" customHeight="1">
      <c r="B20" s="129" t="s">
        <v>232</v>
      </c>
      <c r="C20" s="128" t="s">
        <v>227</v>
      </c>
      <c r="D20" s="127">
        <v>0</v>
      </c>
      <c r="E20" s="127" t="s">
        <v>38</v>
      </c>
      <c r="F20" s="127" t="s">
        <v>38</v>
      </c>
      <c r="G20" s="127" t="s">
        <v>38</v>
      </c>
      <c r="H20" s="127" t="s">
        <v>38</v>
      </c>
      <c r="I20" s="127" t="s">
        <v>38</v>
      </c>
      <c r="J20" s="127" t="s">
        <v>38</v>
      </c>
      <c r="K20" s="127" t="s">
        <v>38</v>
      </c>
      <c r="L20" s="127" t="s">
        <v>38</v>
      </c>
      <c r="M20" s="127" t="s">
        <v>38</v>
      </c>
      <c r="N20" s="127">
        <f t="shared" si="1"/>
        <v>0</v>
      </c>
      <c r="O20" s="123"/>
    </row>
    <row r="21" spans="1:26" ht="15" customHeight="1">
      <c r="B21" s="129" t="s">
        <v>231</v>
      </c>
      <c r="C21" s="128" t="s">
        <v>225</v>
      </c>
      <c r="D21" s="127">
        <v>0</v>
      </c>
      <c r="E21" s="127" t="s">
        <v>38</v>
      </c>
      <c r="F21" s="127" t="s">
        <v>38</v>
      </c>
      <c r="G21" s="127" t="s">
        <v>38</v>
      </c>
      <c r="H21" s="127" t="s">
        <v>38</v>
      </c>
      <c r="I21" s="127" t="s">
        <v>38</v>
      </c>
      <c r="J21" s="127" t="s">
        <v>38</v>
      </c>
      <c r="K21" s="127" t="s">
        <v>38</v>
      </c>
      <c r="L21" s="127" t="s">
        <v>38</v>
      </c>
      <c r="M21" s="127" t="s">
        <v>38</v>
      </c>
      <c r="N21" s="127">
        <f t="shared" si="1"/>
        <v>0</v>
      </c>
      <c r="O21" s="123"/>
    </row>
    <row r="22" spans="1:26" ht="27.75" customHeight="1">
      <c r="B22" s="126" t="s">
        <v>230</v>
      </c>
      <c r="C22" s="125" t="s">
        <v>229</v>
      </c>
      <c r="D22" s="124">
        <f t="shared" ref="D22:M22" si="4">SUM(D23:D24)</f>
        <v>3927.95</v>
      </c>
      <c r="E22" s="124">
        <f t="shared" si="4"/>
        <v>15478</v>
      </c>
      <c r="F22" s="124">
        <f t="shared" si="4"/>
        <v>0</v>
      </c>
      <c r="G22" s="124">
        <f t="shared" si="4"/>
        <v>0</v>
      </c>
      <c r="H22" s="124">
        <f t="shared" si="4"/>
        <v>0</v>
      </c>
      <c r="I22" s="124">
        <f t="shared" si="4"/>
        <v>0</v>
      </c>
      <c r="J22" s="124">
        <f t="shared" si="4"/>
        <v>0</v>
      </c>
      <c r="K22" s="124">
        <f t="shared" si="4"/>
        <v>0</v>
      </c>
      <c r="L22" s="124">
        <f t="shared" si="4"/>
        <v>0</v>
      </c>
      <c r="M22" s="124">
        <f t="shared" si="4"/>
        <v>0</v>
      </c>
      <c r="N22" s="124">
        <f t="shared" si="1"/>
        <v>19405.95</v>
      </c>
      <c r="O22" s="123"/>
    </row>
    <row r="23" spans="1:26" ht="15" customHeight="1">
      <c r="B23" s="129" t="s">
        <v>228</v>
      </c>
      <c r="C23" s="128" t="s">
        <v>227</v>
      </c>
      <c r="D23" s="127">
        <v>0</v>
      </c>
      <c r="E23" s="127" t="s">
        <v>38</v>
      </c>
      <c r="F23" s="127" t="s">
        <v>38</v>
      </c>
      <c r="G23" s="127" t="s">
        <v>38</v>
      </c>
      <c r="H23" s="127" t="s">
        <v>38</v>
      </c>
      <c r="I23" s="127" t="s">
        <v>38</v>
      </c>
      <c r="J23" s="127" t="s">
        <v>38</v>
      </c>
      <c r="K23" s="127" t="s">
        <v>38</v>
      </c>
      <c r="L23" s="127" t="s">
        <v>38</v>
      </c>
      <c r="M23" s="127" t="s">
        <v>38</v>
      </c>
      <c r="N23" s="127">
        <f t="shared" si="1"/>
        <v>0</v>
      </c>
      <c r="O23" s="123"/>
    </row>
    <row r="24" spans="1:26" ht="15" customHeight="1">
      <c r="B24" s="129" t="s">
        <v>226</v>
      </c>
      <c r="C24" s="128" t="s">
        <v>225</v>
      </c>
      <c r="D24" s="127">
        <v>3927.95</v>
      </c>
      <c r="E24" s="127">
        <v>15478</v>
      </c>
      <c r="F24" s="127" t="s">
        <v>38</v>
      </c>
      <c r="G24" s="127" t="s">
        <v>38</v>
      </c>
      <c r="H24" s="127" t="s">
        <v>38</v>
      </c>
      <c r="I24" s="127" t="s">
        <v>38</v>
      </c>
      <c r="J24" s="127">
        <v>0</v>
      </c>
      <c r="K24" s="127" t="s">
        <v>38</v>
      </c>
      <c r="L24" s="127" t="s">
        <v>38</v>
      </c>
      <c r="M24" s="127" t="s">
        <v>38</v>
      </c>
      <c r="N24" s="127">
        <f t="shared" si="1"/>
        <v>19405.95</v>
      </c>
      <c r="O24" s="123"/>
    </row>
    <row r="25" spans="1:26" ht="28.5" customHeight="1">
      <c r="B25" s="126" t="s">
        <v>224</v>
      </c>
      <c r="C25" s="125" t="s">
        <v>223</v>
      </c>
      <c r="D25" s="124">
        <f t="shared" ref="D25:M25" si="5">SUM(D13,D16,D19,D22)</f>
        <v>96218.9</v>
      </c>
      <c r="E25" s="124">
        <f t="shared" si="5"/>
        <v>197147.93999999997</v>
      </c>
      <c r="F25" s="124">
        <f t="shared" si="5"/>
        <v>0</v>
      </c>
      <c r="G25" s="124">
        <f t="shared" si="5"/>
        <v>84.97999999999999</v>
      </c>
      <c r="H25" s="124">
        <f t="shared" si="5"/>
        <v>0</v>
      </c>
      <c r="I25" s="124">
        <f t="shared" si="5"/>
        <v>0</v>
      </c>
      <c r="J25" s="124">
        <f t="shared" si="5"/>
        <v>-182937</v>
      </c>
      <c r="K25" s="124">
        <f t="shared" si="5"/>
        <v>0</v>
      </c>
      <c r="L25" s="124">
        <f t="shared" si="5"/>
        <v>0</v>
      </c>
      <c r="M25" s="124">
        <f t="shared" si="5"/>
        <v>0</v>
      </c>
      <c r="N25" s="124">
        <f t="shared" si="1"/>
        <v>110514.81999999995</v>
      </c>
      <c r="O25" s="123"/>
    </row>
    <row r="26" spans="1:26" ht="15" customHeight="1">
      <c r="B26" s="122" t="s">
        <v>222</v>
      </c>
    </row>
    <row r="27" spans="1:26" s="120" customFormat="1" ht="15" customHeight="1">
      <c r="A27" s="119"/>
      <c r="B27" s="121"/>
      <c r="C27" s="121"/>
      <c r="D27" s="121"/>
      <c r="E27" s="121"/>
      <c r="F27" s="121"/>
    </row>
    <row r="28" spans="1:26" s="120" customFormat="1" ht="15" customHeight="1">
      <c r="A28" s="119"/>
      <c r="B28" s="121"/>
      <c r="C28" s="121"/>
      <c r="D28" s="121"/>
      <c r="E28" s="121"/>
      <c r="F28" s="121"/>
      <c r="Z28" s="119"/>
    </row>
    <row r="29" spans="1:26" s="118" customFormat="1" ht="12.75" customHeight="1">
      <c r="A29" s="119"/>
    </row>
    <row r="30" spans="1:26" s="118" customFormat="1" ht="12.75" customHeight="1">
      <c r="A30" s="119"/>
    </row>
  </sheetData>
  <mergeCells count="11">
    <mergeCell ref="N10:N11"/>
    <mergeCell ref="F7:I7"/>
    <mergeCell ref="F9:I9"/>
    <mergeCell ref="B1:N1"/>
    <mergeCell ref="B5:N5"/>
    <mergeCell ref="B6:N6"/>
    <mergeCell ref="B8:N8"/>
    <mergeCell ref="B10:B11"/>
    <mergeCell ref="C10:C11"/>
    <mergeCell ref="D10:D11"/>
    <mergeCell ref="E10:M10"/>
  </mergeCells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colBreaks count="1" manualBreakCount="1">
    <brk id="14" max="29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9"/>
  <sheetViews>
    <sheetView showGridLines="0" topLeftCell="A60" zoomScaleNormal="100" zoomScaleSheetLayoutView="100" workbookViewId="0">
      <selection activeCell="G84" sqref="G84"/>
    </sheetView>
  </sheetViews>
  <sheetFormatPr defaultRowHeight="12.75"/>
  <cols>
    <col min="1" max="1" width="5.5703125" style="31" customWidth="1"/>
    <col min="2" max="2" width="10.5703125" style="31" customWidth="1"/>
    <col min="3" max="3" width="3.140625" style="32" customWidth="1"/>
    <col min="4" max="4" width="2.7109375" style="32" customWidth="1"/>
    <col min="5" max="5" width="59" style="32" customWidth="1"/>
    <col min="6" max="6" width="7.7109375" style="32" customWidth="1"/>
    <col min="7" max="8" width="12.85546875" style="31" customWidth="1"/>
    <col min="9" max="9" width="5.28515625" style="31" customWidth="1"/>
    <col min="10" max="10" width="55.140625" style="31" customWidth="1"/>
    <col min="11" max="16384" width="9.140625" style="31"/>
  </cols>
  <sheetData>
    <row r="1" spans="1:8" ht="30" customHeight="1">
      <c r="B1" s="175" t="s">
        <v>0</v>
      </c>
      <c r="C1" s="175"/>
      <c r="D1" s="175"/>
      <c r="E1" s="175"/>
      <c r="F1" s="175"/>
      <c r="G1" s="175"/>
      <c r="H1" s="175"/>
    </row>
    <row r="2" spans="1:8">
      <c r="A2" s="34"/>
      <c r="F2" s="176" t="s">
        <v>221</v>
      </c>
      <c r="G2" s="176"/>
      <c r="H2" s="176"/>
    </row>
    <row r="3" spans="1:8">
      <c r="A3" s="34"/>
      <c r="F3" s="177" t="s">
        <v>2</v>
      </c>
      <c r="G3" s="177"/>
      <c r="H3" s="177"/>
    </row>
    <row r="4" spans="1:8">
      <c r="A4" s="34"/>
    </row>
    <row r="5" spans="1:8">
      <c r="A5" s="34"/>
      <c r="B5" s="165" t="s">
        <v>220</v>
      </c>
      <c r="C5" s="165"/>
      <c r="D5" s="165"/>
      <c r="E5" s="165"/>
      <c r="F5" s="165"/>
      <c r="G5" s="165"/>
      <c r="H5" s="165"/>
    </row>
    <row r="6" spans="1:8">
      <c r="A6" s="34"/>
      <c r="B6" s="165"/>
      <c r="C6" s="165"/>
      <c r="D6" s="165"/>
      <c r="E6" s="165"/>
      <c r="F6" s="165"/>
      <c r="G6" s="165"/>
      <c r="H6" s="165"/>
    </row>
    <row r="7" spans="1:8">
      <c r="A7" s="34"/>
      <c r="B7" s="178" t="s">
        <v>5</v>
      </c>
      <c r="C7" s="178"/>
      <c r="D7" s="178"/>
      <c r="E7" s="178"/>
      <c r="F7" s="178"/>
      <c r="G7" s="178"/>
      <c r="H7" s="178"/>
    </row>
    <row r="8" spans="1:8">
      <c r="A8" s="34"/>
      <c r="B8" s="162" t="s">
        <v>219</v>
      </c>
      <c r="C8" s="162"/>
      <c r="D8" s="162"/>
      <c r="E8" s="162"/>
      <c r="F8" s="162"/>
      <c r="G8" s="162"/>
      <c r="H8" s="162"/>
    </row>
    <row r="9" spans="1:8" ht="12.75" customHeight="1">
      <c r="A9" s="34"/>
      <c r="B9" s="172" t="s">
        <v>271</v>
      </c>
      <c r="C9" s="172"/>
      <c r="D9" s="172"/>
      <c r="E9" s="172"/>
      <c r="F9" s="172"/>
      <c r="G9" s="172"/>
      <c r="H9" s="172"/>
    </row>
    <row r="10" spans="1:8">
      <c r="A10" s="34"/>
      <c r="B10" s="173" t="s">
        <v>218</v>
      </c>
      <c r="C10" s="173"/>
      <c r="D10" s="173"/>
      <c r="E10" s="173"/>
      <c r="F10" s="173"/>
      <c r="G10" s="173"/>
      <c r="H10" s="173"/>
    </row>
    <row r="11" spans="1:8">
      <c r="A11" s="34"/>
      <c r="B11" s="173"/>
      <c r="C11" s="173"/>
      <c r="D11" s="173"/>
      <c r="E11" s="173"/>
      <c r="F11" s="173"/>
      <c r="G11" s="173"/>
      <c r="H11" s="173"/>
    </row>
    <row r="12" spans="1:8">
      <c r="A12" s="34"/>
      <c r="B12" s="174"/>
      <c r="C12" s="174"/>
      <c r="D12" s="174"/>
      <c r="E12" s="174"/>
      <c r="F12" s="174"/>
    </row>
    <row r="13" spans="1:8">
      <c r="A13" s="34"/>
      <c r="B13" s="165" t="s">
        <v>217</v>
      </c>
      <c r="C13" s="165"/>
      <c r="D13" s="165"/>
      <c r="E13" s="165"/>
      <c r="F13" s="165"/>
      <c r="G13" s="165"/>
      <c r="H13" s="165"/>
    </row>
    <row r="14" spans="1:8">
      <c r="A14" s="34"/>
      <c r="B14" s="165" t="s">
        <v>10</v>
      </c>
      <c r="C14" s="165"/>
      <c r="D14" s="165"/>
      <c r="E14" s="165"/>
      <c r="F14" s="165"/>
      <c r="G14" s="165"/>
      <c r="H14" s="165"/>
    </row>
    <row r="15" spans="1:8">
      <c r="A15" s="34"/>
      <c r="B15" s="113"/>
      <c r="C15" s="115"/>
      <c r="D15" s="115"/>
      <c r="E15" s="115"/>
      <c r="F15" s="115"/>
      <c r="G15" s="114"/>
      <c r="H15" s="114"/>
    </row>
    <row r="16" spans="1:8">
      <c r="A16" s="34"/>
      <c r="B16" s="166" t="s">
        <v>11</v>
      </c>
      <c r="C16" s="166"/>
      <c r="D16" s="166"/>
      <c r="E16" s="166"/>
      <c r="F16" s="166"/>
      <c r="G16" s="166"/>
      <c r="H16" s="166"/>
    </row>
    <row r="17" spans="1:8">
      <c r="A17" s="34"/>
      <c r="B17" s="167" t="s">
        <v>12</v>
      </c>
      <c r="C17" s="167"/>
      <c r="D17" s="167"/>
      <c r="E17" s="167"/>
      <c r="F17" s="167"/>
      <c r="G17" s="167"/>
      <c r="H17" s="167"/>
    </row>
    <row r="18" spans="1:8" ht="12.75" customHeight="1">
      <c r="A18" s="34"/>
      <c r="B18" s="113"/>
      <c r="C18" s="37"/>
      <c r="D18" s="37"/>
      <c r="E18" s="168" t="s">
        <v>270</v>
      </c>
      <c r="F18" s="168"/>
      <c r="G18" s="168"/>
      <c r="H18" s="168"/>
    </row>
    <row r="19" spans="1:8" ht="67.5" customHeight="1">
      <c r="A19" s="34"/>
      <c r="B19" s="107" t="s">
        <v>13</v>
      </c>
      <c r="C19" s="169" t="s">
        <v>14</v>
      </c>
      <c r="D19" s="170"/>
      <c r="E19" s="171"/>
      <c r="F19" s="112" t="s">
        <v>216</v>
      </c>
      <c r="G19" s="43" t="s">
        <v>214</v>
      </c>
      <c r="H19" s="43" t="s">
        <v>215</v>
      </c>
    </row>
    <row r="20" spans="1:8" s="32" customFormat="1" ht="12.75" customHeight="1">
      <c r="A20" s="34"/>
      <c r="B20" s="43" t="s">
        <v>18</v>
      </c>
      <c r="C20" s="92" t="s">
        <v>213</v>
      </c>
      <c r="D20" s="51"/>
      <c r="E20" s="91"/>
      <c r="F20" s="52"/>
      <c r="G20" s="44">
        <f>SUM(G21,G27,G37,G38,G39)</f>
        <v>581598.92000000004</v>
      </c>
      <c r="H20" s="44">
        <f>SUM(H21,H27,H37,H38,H39)</f>
        <v>582701.6</v>
      </c>
    </row>
    <row r="21" spans="1:8" s="32" customFormat="1" ht="12.75" customHeight="1">
      <c r="A21" s="34"/>
      <c r="B21" s="42" t="s">
        <v>20</v>
      </c>
      <c r="C21" s="64" t="s">
        <v>212</v>
      </c>
      <c r="D21" s="111"/>
      <c r="E21" s="110"/>
      <c r="F21" s="52"/>
      <c r="G21" s="48">
        <f>SUM(G22:G26)</f>
        <v>0</v>
      </c>
      <c r="H21" s="48">
        <f>SUM(H22:H26)</f>
        <v>0</v>
      </c>
    </row>
    <row r="22" spans="1:8" s="32" customFormat="1" ht="12.75" customHeight="1">
      <c r="A22" s="34"/>
      <c r="B22" s="52" t="s">
        <v>158</v>
      </c>
      <c r="C22" s="61"/>
      <c r="D22" s="50" t="s">
        <v>211</v>
      </c>
      <c r="E22" s="81"/>
      <c r="F22" s="109"/>
      <c r="G22" s="48" t="s">
        <v>38</v>
      </c>
      <c r="H22" s="48" t="s">
        <v>38</v>
      </c>
    </row>
    <row r="23" spans="1:8" s="32" customFormat="1" ht="12.75" customHeight="1">
      <c r="A23" s="34"/>
      <c r="B23" s="52" t="s">
        <v>156</v>
      </c>
      <c r="C23" s="61"/>
      <c r="D23" s="50" t="s">
        <v>210</v>
      </c>
      <c r="E23" s="60"/>
      <c r="F23" s="45"/>
      <c r="G23" s="48">
        <v>0</v>
      </c>
      <c r="H23" s="48">
        <v>0</v>
      </c>
    </row>
    <row r="24" spans="1:8" s="32" customFormat="1" ht="12.75" customHeight="1">
      <c r="A24" s="34"/>
      <c r="B24" s="52" t="s">
        <v>188</v>
      </c>
      <c r="C24" s="61"/>
      <c r="D24" s="50" t="s">
        <v>209</v>
      </c>
      <c r="E24" s="60"/>
      <c r="F24" s="45"/>
      <c r="G24" s="48" t="s">
        <v>38</v>
      </c>
      <c r="H24" s="48" t="s">
        <v>38</v>
      </c>
    </row>
    <row r="25" spans="1:8" s="32" customFormat="1" ht="12.75" customHeight="1">
      <c r="A25" s="34"/>
      <c r="B25" s="52" t="s">
        <v>186</v>
      </c>
      <c r="C25" s="61"/>
      <c r="D25" s="50" t="s">
        <v>208</v>
      </c>
      <c r="E25" s="60"/>
      <c r="F25" s="42"/>
      <c r="G25" s="48" t="s">
        <v>38</v>
      </c>
      <c r="H25" s="48" t="s">
        <v>38</v>
      </c>
    </row>
    <row r="26" spans="1:8" s="32" customFormat="1" ht="12.75" customHeight="1">
      <c r="A26" s="34"/>
      <c r="B26" s="108" t="s">
        <v>184</v>
      </c>
      <c r="C26" s="61"/>
      <c r="D26" s="82" t="s">
        <v>207</v>
      </c>
      <c r="E26" s="81"/>
      <c r="F26" s="42"/>
      <c r="G26" s="48" t="s">
        <v>38</v>
      </c>
      <c r="H26" s="48" t="s">
        <v>38</v>
      </c>
    </row>
    <row r="27" spans="1:8" s="32" customFormat="1" ht="12.75" customHeight="1">
      <c r="A27" s="34"/>
      <c r="B27" s="56" t="s">
        <v>30</v>
      </c>
      <c r="C27" s="55" t="s">
        <v>206</v>
      </c>
      <c r="D27" s="54"/>
      <c r="E27" s="53"/>
      <c r="F27" s="42" t="s">
        <v>262</v>
      </c>
      <c r="G27" s="48">
        <f>SUM(G28:G36)</f>
        <v>581598.92000000004</v>
      </c>
      <c r="H27" s="48">
        <f>SUM(H28:H36)</f>
        <v>582701.6</v>
      </c>
    </row>
    <row r="28" spans="1:8" s="32" customFormat="1" ht="12.75" customHeight="1">
      <c r="A28" s="34"/>
      <c r="B28" s="52" t="s">
        <v>122</v>
      </c>
      <c r="C28" s="61"/>
      <c r="D28" s="50" t="s">
        <v>205</v>
      </c>
      <c r="E28" s="60"/>
      <c r="F28" s="45"/>
      <c r="G28" s="48">
        <v>22300</v>
      </c>
      <c r="H28" s="48">
        <v>22300</v>
      </c>
    </row>
    <row r="29" spans="1:8" s="32" customFormat="1" ht="12.75" customHeight="1">
      <c r="A29" s="34"/>
      <c r="B29" s="52" t="s">
        <v>120</v>
      </c>
      <c r="C29" s="61"/>
      <c r="D29" s="50" t="s">
        <v>204</v>
      </c>
      <c r="E29" s="60"/>
      <c r="F29" s="45"/>
      <c r="G29" s="48">
        <v>42920.59</v>
      </c>
      <c r="H29" s="48">
        <v>43522.87</v>
      </c>
    </row>
    <row r="30" spans="1:8" s="32" customFormat="1" ht="12.75" customHeight="1">
      <c r="A30" s="34"/>
      <c r="B30" s="52" t="s">
        <v>149</v>
      </c>
      <c r="C30" s="61"/>
      <c r="D30" s="50" t="s">
        <v>203</v>
      </c>
      <c r="E30" s="60"/>
      <c r="F30" s="45"/>
      <c r="G30" s="48">
        <v>11993.29</v>
      </c>
      <c r="H30" s="48">
        <v>12137.5</v>
      </c>
    </row>
    <row r="31" spans="1:8" s="32" customFormat="1" ht="12.75" customHeight="1">
      <c r="A31" s="34"/>
      <c r="B31" s="52" t="s">
        <v>147</v>
      </c>
      <c r="C31" s="61"/>
      <c r="D31" s="50" t="s">
        <v>202</v>
      </c>
      <c r="E31" s="60"/>
      <c r="F31" s="45"/>
      <c r="G31" s="48" t="s">
        <v>38</v>
      </c>
      <c r="H31" s="48" t="s">
        <v>38</v>
      </c>
    </row>
    <row r="32" spans="1:8" s="32" customFormat="1" ht="12.75" customHeight="1">
      <c r="A32" s="34"/>
      <c r="B32" s="52" t="s">
        <v>145</v>
      </c>
      <c r="C32" s="61"/>
      <c r="D32" s="50" t="s">
        <v>201</v>
      </c>
      <c r="E32" s="60"/>
      <c r="F32" s="45"/>
      <c r="G32" s="48">
        <v>9356.0400000000009</v>
      </c>
      <c r="H32" s="48">
        <v>9472.24</v>
      </c>
    </row>
    <row r="33" spans="1:8" s="32" customFormat="1" ht="12.75" customHeight="1">
      <c r="A33" s="34"/>
      <c r="B33" s="52" t="s">
        <v>143</v>
      </c>
      <c r="C33" s="61"/>
      <c r="D33" s="50" t="s">
        <v>200</v>
      </c>
      <c r="E33" s="60"/>
      <c r="F33" s="45"/>
      <c r="G33" s="48" t="s">
        <v>38</v>
      </c>
      <c r="H33" s="48" t="s">
        <v>38</v>
      </c>
    </row>
    <row r="34" spans="1:8" s="32" customFormat="1" ht="12.75" customHeight="1">
      <c r="A34" s="34"/>
      <c r="B34" s="52" t="s">
        <v>137</v>
      </c>
      <c r="C34" s="61"/>
      <c r="D34" s="50" t="s">
        <v>199</v>
      </c>
      <c r="E34" s="60"/>
      <c r="F34" s="45"/>
      <c r="G34" s="48">
        <v>1590</v>
      </c>
      <c r="H34" s="48">
        <v>1829.99</v>
      </c>
    </row>
    <row r="35" spans="1:8" s="32" customFormat="1" ht="12.75" customHeight="1">
      <c r="A35" s="34"/>
      <c r="B35" s="52" t="s">
        <v>135</v>
      </c>
      <c r="C35" s="70"/>
      <c r="D35" s="69" t="s">
        <v>198</v>
      </c>
      <c r="E35" s="68"/>
      <c r="F35" s="45"/>
      <c r="G35" s="48">
        <v>493439</v>
      </c>
      <c r="H35" s="48">
        <v>493439</v>
      </c>
    </row>
    <row r="36" spans="1:8" s="32" customFormat="1" ht="12.75" customHeight="1">
      <c r="A36" s="34"/>
      <c r="B36" s="52" t="s">
        <v>133</v>
      </c>
      <c r="C36" s="61"/>
      <c r="D36" s="50" t="s">
        <v>197</v>
      </c>
      <c r="E36" s="60"/>
      <c r="F36" s="42"/>
      <c r="G36" s="48">
        <v>0</v>
      </c>
      <c r="H36" s="48">
        <v>0</v>
      </c>
    </row>
    <row r="37" spans="1:8" s="32" customFormat="1" ht="12.75" customHeight="1">
      <c r="A37" s="34"/>
      <c r="B37" s="42" t="s">
        <v>32</v>
      </c>
      <c r="C37" s="66" t="s">
        <v>196</v>
      </c>
      <c r="D37" s="66"/>
      <c r="E37" s="93"/>
      <c r="F37" s="42"/>
      <c r="G37" s="48" t="s">
        <v>38</v>
      </c>
      <c r="H37" s="48" t="s">
        <v>38</v>
      </c>
    </row>
    <row r="38" spans="1:8" s="32" customFormat="1" ht="12.75" customHeight="1">
      <c r="A38" s="34"/>
      <c r="B38" s="42" t="s">
        <v>47</v>
      </c>
      <c r="C38" s="66" t="s">
        <v>195</v>
      </c>
      <c r="D38" s="66"/>
      <c r="E38" s="93"/>
      <c r="F38" s="45"/>
      <c r="G38" s="48" t="s">
        <v>38</v>
      </c>
      <c r="H38" s="48" t="s">
        <v>38</v>
      </c>
    </row>
    <row r="39" spans="1:8" s="32" customFormat="1" ht="12.75" customHeight="1">
      <c r="A39" s="34"/>
      <c r="B39" s="42" t="s">
        <v>50</v>
      </c>
      <c r="C39" s="66" t="s">
        <v>194</v>
      </c>
      <c r="D39" s="61"/>
      <c r="E39" s="65"/>
      <c r="F39" s="45"/>
      <c r="G39" s="48" t="s">
        <v>38</v>
      </c>
      <c r="H39" s="48" t="s">
        <v>38</v>
      </c>
    </row>
    <row r="40" spans="1:8" s="32" customFormat="1" ht="12.75" customHeight="1">
      <c r="A40" s="34"/>
      <c r="B40" s="43" t="s">
        <v>39</v>
      </c>
      <c r="C40" s="92" t="s">
        <v>193</v>
      </c>
      <c r="D40" s="51"/>
      <c r="E40" s="91"/>
      <c r="F40" s="45"/>
      <c r="G40" s="48" t="s">
        <v>38</v>
      </c>
      <c r="H40" s="48" t="s">
        <v>38</v>
      </c>
    </row>
    <row r="41" spans="1:8" s="32" customFormat="1" ht="12.75" customHeight="1">
      <c r="A41" s="34"/>
      <c r="B41" s="107" t="s">
        <v>78</v>
      </c>
      <c r="C41" s="106" t="s">
        <v>192</v>
      </c>
      <c r="D41" s="104"/>
      <c r="E41" s="105"/>
      <c r="F41" s="42"/>
      <c r="G41" s="44">
        <f>SUM(G42,G48,G49,G56,G57)</f>
        <v>56384.5</v>
      </c>
      <c r="H41" s="44">
        <f>SUM(H42,H48,H49,H56,H57)</f>
        <v>37899.72</v>
      </c>
    </row>
    <row r="42" spans="1:8" s="32" customFormat="1" ht="12.75" customHeight="1">
      <c r="A42" s="34"/>
      <c r="B42" s="59" t="s">
        <v>20</v>
      </c>
      <c r="C42" s="101" t="s">
        <v>191</v>
      </c>
      <c r="D42" s="85"/>
      <c r="E42" s="100"/>
      <c r="F42" s="42"/>
      <c r="G42" s="48">
        <f>SUM(G43:G47)</f>
        <v>0</v>
      </c>
      <c r="H42" s="48">
        <f>SUM(H43:H47)</f>
        <v>0</v>
      </c>
    </row>
    <row r="43" spans="1:8" s="32" customFormat="1" ht="12.75" customHeight="1">
      <c r="A43" s="34"/>
      <c r="B43" s="71" t="s">
        <v>158</v>
      </c>
      <c r="C43" s="70"/>
      <c r="D43" s="69" t="s">
        <v>190</v>
      </c>
      <c r="E43" s="68"/>
      <c r="F43" s="45"/>
      <c r="G43" s="48" t="s">
        <v>38</v>
      </c>
      <c r="H43" s="48" t="s">
        <v>38</v>
      </c>
    </row>
    <row r="44" spans="1:8" s="32" customFormat="1" ht="12.75" customHeight="1">
      <c r="A44" s="34"/>
      <c r="B44" s="71" t="s">
        <v>156</v>
      </c>
      <c r="C44" s="70"/>
      <c r="D44" s="69" t="s">
        <v>189</v>
      </c>
      <c r="E44" s="68"/>
      <c r="F44" s="45"/>
      <c r="G44" s="48">
        <v>0</v>
      </c>
      <c r="H44" s="48">
        <v>0</v>
      </c>
    </row>
    <row r="45" spans="1:8" s="32" customFormat="1">
      <c r="A45" s="34"/>
      <c r="B45" s="71" t="s">
        <v>188</v>
      </c>
      <c r="C45" s="70"/>
      <c r="D45" s="69" t="s">
        <v>187</v>
      </c>
      <c r="E45" s="68"/>
      <c r="F45" s="45"/>
      <c r="G45" s="48" t="s">
        <v>38</v>
      </c>
      <c r="H45" s="48" t="s">
        <v>38</v>
      </c>
    </row>
    <row r="46" spans="1:8" s="32" customFormat="1">
      <c r="A46" s="34"/>
      <c r="B46" s="71" t="s">
        <v>186</v>
      </c>
      <c r="C46" s="70"/>
      <c r="D46" s="69" t="s">
        <v>185</v>
      </c>
      <c r="E46" s="68"/>
      <c r="F46" s="45"/>
      <c r="G46" s="48" t="s">
        <v>38</v>
      </c>
      <c r="H46" s="48" t="s">
        <v>38</v>
      </c>
    </row>
    <row r="47" spans="1:8" s="32" customFormat="1" ht="12.75" customHeight="1">
      <c r="A47" s="34"/>
      <c r="B47" s="71" t="s">
        <v>184</v>
      </c>
      <c r="C47" s="104"/>
      <c r="D47" s="151" t="s">
        <v>183</v>
      </c>
      <c r="E47" s="152"/>
      <c r="F47" s="45"/>
      <c r="G47" s="48" t="s">
        <v>38</v>
      </c>
      <c r="H47" s="48" t="s">
        <v>38</v>
      </c>
    </row>
    <row r="48" spans="1:8" s="32" customFormat="1" ht="12.75" customHeight="1">
      <c r="A48" s="34"/>
      <c r="B48" s="59" t="s">
        <v>30</v>
      </c>
      <c r="C48" s="103" t="s">
        <v>182</v>
      </c>
      <c r="D48" s="76"/>
      <c r="E48" s="102"/>
      <c r="F48" s="136"/>
      <c r="G48" s="48" t="s">
        <v>38</v>
      </c>
      <c r="H48" s="48" t="s">
        <v>38</v>
      </c>
    </row>
    <row r="49" spans="1:11" s="32" customFormat="1" ht="12.75" customHeight="1">
      <c r="A49" s="34"/>
      <c r="B49" s="59" t="s">
        <v>32</v>
      </c>
      <c r="C49" s="101" t="s">
        <v>181</v>
      </c>
      <c r="D49" s="85"/>
      <c r="E49" s="100"/>
      <c r="F49" s="136" t="s">
        <v>263</v>
      </c>
      <c r="G49" s="48">
        <f>SUM(G50:G55)</f>
        <v>36908.550000000003</v>
      </c>
      <c r="H49" s="48">
        <f>SUM(H50:H55)</f>
        <v>33822.07</v>
      </c>
    </row>
    <row r="50" spans="1:11" s="32" customFormat="1" ht="12.75" customHeight="1">
      <c r="A50" s="34"/>
      <c r="B50" s="71" t="s">
        <v>180</v>
      </c>
      <c r="C50" s="85"/>
      <c r="D50" s="99" t="s">
        <v>179</v>
      </c>
      <c r="E50" s="83"/>
      <c r="F50" s="136"/>
      <c r="G50" s="48" t="s">
        <v>38</v>
      </c>
      <c r="H50" s="48" t="s">
        <v>38</v>
      </c>
    </row>
    <row r="51" spans="1:11" s="32" customFormat="1" ht="12.75" customHeight="1">
      <c r="A51" s="34"/>
      <c r="B51" s="98" t="s">
        <v>178</v>
      </c>
      <c r="C51" s="70"/>
      <c r="D51" s="69" t="s">
        <v>177</v>
      </c>
      <c r="E51" s="58"/>
      <c r="F51" s="137"/>
      <c r="G51" s="48" t="s">
        <v>38</v>
      </c>
      <c r="H51" s="48" t="s">
        <v>38</v>
      </c>
    </row>
    <row r="52" spans="1:11" s="32" customFormat="1" ht="12.75" customHeight="1">
      <c r="A52" s="34"/>
      <c r="B52" s="71" t="s">
        <v>176</v>
      </c>
      <c r="C52" s="70"/>
      <c r="D52" s="69" t="s">
        <v>175</v>
      </c>
      <c r="E52" s="68"/>
      <c r="F52" s="136"/>
      <c r="G52" s="48">
        <v>0</v>
      </c>
      <c r="H52" s="48">
        <v>0</v>
      </c>
    </row>
    <row r="53" spans="1:11" s="32" customFormat="1" ht="12.75" customHeight="1">
      <c r="A53" s="34"/>
      <c r="B53" s="71" t="s">
        <v>174</v>
      </c>
      <c r="C53" s="70"/>
      <c r="D53" s="151" t="s">
        <v>173</v>
      </c>
      <c r="E53" s="152"/>
      <c r="F53" s="136"/>
      <c r="G53" s="48">
        <v>0</v>
      </c>
      <c r="H53" s="48">
        <v>1581.36</v>
      </c>
    </row>
    <row r="54" spans="1:11" s="32" customFormat="1" ht="12.75" customHeight="1">
      <c r="A54" s="34"/>
      <c r="B54" s="71" t="s">
        <v>172</v>
      </c>
      <c r="C54" s="70"/>
      <c r="D54" s="69" t="s">
        <v>171</v>
      </c>
      <c r="E54" s="68"/>
      <c r="F54" s="136"/>
      <c r="G54" s="48">
        <v>36908.550000000003</v>
      </c>
      <c r="H54" s="48">
        <v>32240.71</v>
      </c>
    </row>
    <row r="55" spans="1:11" s="32" customFormat="1" ht="12.75" customHeight="1">
      <c r="A55" s="34"/>
      <c r="B55" s="71" t="s">
        <v>170</v>
      </c>
      <c r="C55" s="70"/>
      <c r="D55" s="69" t="s">
        <v>169</v>
      </c>
      <c r="E55" s="68"/>
      <c r="F55" s="136"/>
      <c r="G55" s="48">
        <v>0</v>
      </c>
      <c r="H55" s="48" t="s">
        <v>38</v>
      </c>
      <c r="K55" s="97"/>
    </row>
    <row r="56" spans="1:11" s="32" customFormat="1" ht="12.75" customHeight="1">
      <c r="A56" s="34"/>
      <c r="B56" s="59" t="s">
        <v>47</v>
      </c>
      <c r="C56" s="96" t="s">
        <v>168</v>
      </c>
      <c r="D56" s="96"/>
      <c r="E56" s="95"/>
      <c r="F56" s="136"/>
      <c r="G56" s="48" t="s">
        <v>38</v>
      </c>
      <c r="H56" s="48" t="s">
        <v>38</v>
      </c>
    </row>
    <row r="57" spans="1:11" s="32" customFormat="1" ht="12.75" customHeight="1">
      <c r="A57" s="34"/>
      <c r="B57" s="59" t="s">
        <v>50</v>
      </c>
      <c r="C57" s="96" t="s">
        <v>167</v>
      </c>
      <c r="D57" s="96"/>
      <c r="E57" s="95"/>
      <c r="F57" s="136" t="s">
        <v>264</v>
      </c>
      <c r="G57" s="48">
        <v>19475.95</v>
      </c>
      <c r="H57" s="48">
        <v>4077.65</v>
      </c>
    </row>
    <row r="58" spans="1:11" s="32" customFormat="1" ht="12.75" customHeight="1">
      <c r="A58" s="34"/>
      <c r="B58" s="42"/>
      <c r="C58" s="55" t="s">
        <v>166</v>
      </c>
      <c r="D58" s="54"/>
      <c r="E58" s="53"/>
      <c r="F58" s="136"/>
      <c r="G58" s="48">
        <f>SUM(G20,G40,G41)</f>
        <v>637983.42000000004</v>
      </c>
      <c r="H58" s="48">
        <f>SUM(H20,H40,H41)</f>
        <v>620601.31999999995</v>
      </c>
    </row>
    <row r="59" spans="1:11" s="32" customFormat="1" ht="12.75" customHeight="1">
      <c r="A59" s="34"/>
      <c r="B59" s="43" t="s">
        <v>80</v>
      </c>
      <c r="C59" s="92" t="s">
        <v>165</v>
      </c>
      <c r="D59" s="92"/>
      <c r="E59" s="94"/>
      <c r="F59" s="136" t="s">
        <v>265</v>
      </c>
      <c r="G59" s="44">
        <f>SUM(G60:G63)</f>
        <v>110514.81999999999</v>
      </c>
      <c r="H59" s="44">
        <f>SUM(H60:H63)</f>
        <v>96218.9</v>
      </c>
    </row>
    <row r="60" spans="1:11" s="32" customFormat="1" ht="12.75" customHeight="1">
      <c r="A60" s="34"/>
      <c r="B60" s="42" t="s">
        <v>20</v>
      </c>
      <c r="C60" s="66" t="s">
        <v>23</v>
      </c>
      <c r="D60" s="66"/>
      <c r="E60" s="93"/>
      <c r="F60" s="136"/>
      <c r="G60" s="48">
        <v>0</v>
      </c>
      <c r="H60" s="48">
        <v>0</v>
      </c>
    </row>
    <row r="61" spans="1:11" s="32" customFormat="1" ht="12.75" customHeight="1">
      <c r="A61" s="34"/>
      <c r="B61" s="56" t="s">
        <v>30</v>
      </c>
      <c r="C61" s="55" t="s">
        <v>164</v>
      </c>
      <c r="D61" s="54"/>
      <c r="E61" s="53"/>
      <c r="F61" s="138"/>
      <c r="G61" s="48">
        <v>91108.87</v>
      </c>
      <c r="H61" s="48">
        <v>92290.95</v>
      </c>
    </row>
    <row r="62" spans="1:11" s="32" customFormat="1" ht="12.75" customHeight="1">
      <c r="A62" s="34"/>
      <c r="B62" s="42" t="s">
        <v>32</v>
      </c>
      <c r="C62" s="153" t="s">
        <v>163</v>
      </c>
      <c r="D62" s="154"/>
      <c r="E62" s="155"/>
      <c r="F62" s="136"/>
      <c r="G62" s="48">
        <v>0</v>
      </c>
      <c r="H62" s="48">
        <v>0</v>
      </c>
    </row>
    <row r="63" spans="1:11" s="32" customFormat="1" ht="12.75" customHeight="1">
      <c r="A63" s="34"/>
      <c r="B63" s="42" t="s">
        <v>162</v>
      </c>
      <c r="C63" s="66" t="s">
        <v>161</v>
      </c>
      <c r="D63" s="61"/>
      <c r="E63" s="65"/>
      <c r="F63" s="136"/>
      <c r="G63" s="48">
        <v>19405.95</v>
      </c>
      <c r="H63" s="48">
        <v>3927.95</v>
      </c>
    </row>
    <row r="64" spans="1:11" s="32" customFormat="1" ht="12.75" customHeight="1">
      <c r="A64" s="34"/>
      <c r="B64" s="43" t="s">
        <v>89</v>
      </c>
      <c r="C64" s="92" t="s">
        <v>160</v>
      </c>
      <c r="D64" s="51"/>
      <c r="E64" s="91"/>
      <c r="F64" s="136"/>
      <c r="G64" s="44">
        <f>SUM(G65,G69)</f>
        <v>32799.53</v>
      </c>
      <c r="H64" s="44">
        <f>SUM(H65,H69)</f>
        <v>32356.71</v>
      </c>
    </row>
    <row r="65" spans="1:8" s="32" customFormat="1" ht="12.75" customHeight="1">
      <c r="A65" s="34"/>
      <c r="B65" s="42" t="s">
        <v>20</v>
      </c>
      <c r="C65" s="64" t="s">
        <v>159</v>
      </c>
      <c r="D65" s="63"/>
      <c r="E65" s="62"/>
      <c r="F65" s="136"/>
      <c r="G65" s="48">
        <f>SUM(G66:G68)</f>
        <v>0</v>
      </c>
      <c r="H65" s="48">
        <f>SUM(H66:H68)</f>
        <v>0</v>
      </c>
    </row>
    <row r="66" spans="1:8" s="32" customFormat="1">
      <c r="A66" s="34"/>
      <c r="B66" s="52" t="s">
        <v>158</v>
      </c>
      <c r="C66" s="88"/>
      <c r="D66" s="50" t="s">
        <v>157</v>
      </c>
      <c r="E66" s="87"/>
      <c r="F66" s="136"/>
      <c r="G66" s="48" t="s">
        <v>38</v>
      </c>
      <c r="H66" s="48" t="s">
        <v>38</v>
      </c>
    </row>
    <row r="67" spans="1:8" s="32" customFormat="1" ht="12.75" customHeight="1">
      <c r="A67" s="34"/>
      <c r="B67" s="52" t="s">
        <v>156</v>
      </c>
      <c r="C67" s="61"/>
      <c r="D67" s="50" t="s">
        <v>155</v>
      </c>
      <c r="E67" s="60"/>
      <c r="F67" s="136"/>
      <c r="G67" s="48" t="s">
        <v>38</v>
      </c>
      <c r="H67" s="48" t="s">
        <v>38</v>
      </c>
    </row>
    <row r="68" spans="1:8" s="32" customFormat="1" ht="12.75" customHeight="1">
      <c r="A68" s="34"/>
      <c r="B68" s="52" t="s">
        <v>154</v>
      </c>
      <c r="C68" s="61"/>
      <c r="D68" s="50" t="s">
        <v>153</v>
      </c>
      <c r="E68" s="60"/>
      <c r="F68" s="139"/>
      <c r="G68" s="48" t="s">
        <v>38</v>
      </c>
      <c r="H68" s="48" t="s">
        <v>38</v>
      </c>
    </row>
    <row r="69" spans="1:8" s="35" customFormat="1" ht="12.75" customHeight="1">
      <c r="A69" s="34"/>
      <c r="B69" s="59" t="s">
        <v>30</v>
      </c>
      <c r="C69" s="90" t="s">
        <v>152</v>
      </c>
      <c r="D69" s="79"/>
      <c r="E69" s="89"/>
      <c r="F69" s="140" t="s">
        <v>266</v>
      </c>
      <c r="G69" s="48">
        <f>SUM(G70:G75,G78:G83)</f>
        <v>32799.53</v>
      </c>
      <c r="H69" s="48">
        <f>SUM(H70:H75,H78:H83)</f>
        <v>32356.71</v>
      </c>
    </row>
    <row r="70" spans="1:8" s="32" customFormat="1" ht="12.75" customHeight="1">
      <c r="A70" s="34"/>
      <c r="B70" s="52" t="s">
        <v>122</v>
      </c>
      <c r="C70" s="61"/>
      <c r="D70" s="50" t="s">
        <v>151</v>
      </c>
      <c r="E70" s="81"/>
      <c r="F70" s="136"/>
      <c r="G70" s="48" t="s">
        <v>38</v>
      </c>
      <c r="H70" s="48" t="s">
        <v>38</v>
      </c>
    </row>
    <row r="71" spans="1:8" s="32" customFormat="1" ht="12.75" customHeight="1">
      <c r="A71" s="34"/>
      <c r="B71" s="52" t="s">
        <v>120</v>
      </c>
      <c r="C71" s="88"/>
      <c r="D71" s="50" t="s">
        <v>150</v>
      </c>
      <c r="E71" s="87"/>
      <c r="F71" s="136"/>
      <c r="G71" s="48" t="s">
        <v>38</v>
      </c>
      <c r="H71" s="48" t="s">
        <v>38</v>
      </c>
    </row>
    <row r="72" spans="1:8" s="32" customFormat="1">
      <c r="A72" s="34"/>
      <c r="B72" s="52" t="s">
        <v>149</v>
      </c>
      <c r="C72" s="88"/>
      <c r="D72" s="50" t="s">
        <v>148</v>
      </c>
      <c r="E72" s="87"/>
      <c r="F72" s="136"/>
      <c r="G72" s="48" t="s">
        <v>38</v>
      </c>
      <c r="H72" s="48" t="s">
        <v>38</v>
      </c>
    </row>
    <row r="73" spans="1:8" s="32" customFormat="1">
      <c r="A73" s="34"/>
      <c r="B73" s="86" t="s">
        <v>147</v>
      </c>
      <c r="C73" s="85"/>
      <c r="D73" s="84" t="s">
        <v>146</v>
      </c>
      <c r="E73" s="83"/>
      <c r="F73" s="136"/>
      <c r="G73" s="48" t="s">
        <v>38</v>
      </c>
      <c r="H73" s="48" t="s">
        <v>38</v>
      </c>
    </row>
    <row r="74" spans="1:8" s="32" customFormat="1">
      <c r="A74" s="34"/>
      <c r="B74" s="42" t="s">
        <v>145</v>
      </c>
      <c r="C74" s="82"/>
      <c r="D74" s="82" t="s">
        <v>144</v>
      </c>
      <c r="E74" s="81"/>
      <c r="F74" s="141"/>
      <c r="G74" s="48" t="s">
        <v>38</v>
      </c>
      <c r="H74" s="48" t="s">
        <v>38</v>
      </c>
    </row>
    <row r="75" spans="1:8" s="32" customFormat="1" ht="12.75" customHeight="1">
      <c r="A75" s="34"/>
      <c r="B75" s="80" t="s">
        <v>143</v>
      </c>
      <c r="C75" s="79"/>
      <c r="D75" s="78" t="s">
        <v>142</v>
      </c>
      <c r="E75" s="77"/>
      <c r="F75" s="136"/>
      <c r="G75" s="48">
        <f>SUM(G76,G77)</f>
        <v>0</v>
      </c>
      <c r="H75" s="48">
        <f>SUM(H76,H77)</f>
        <v>0</v>
      </c>
    </row>
    <row r="76" spans="1:8" s="32" customFormat="1" ht="12.75" customHeight="1">
      <c r="A76" s="34"/>
      <c r="B76" s="71" t="s">
        <v>141</v>
      </c>
      <c r="C76" s="70"/>
      <c r="D76" s="58"/>
      <c r="E76" s="68" t="s">
        <v>140</v>
      </c>
      <c r="F76" s="136"/>
      <c r="G76" s="48" t="s">
        <v>38</v>
      </c>
      <c r="H76" s="48" t="s">
        <v>38</v>
      </c>
    </row>
    <row r="77" spans="1:8" s="32" customFormat="1" ht="12.75" customHeight="1">
      <c r="A77" s="34"/>
      <c r="B77" s="71" t="s">
        <v>139</v>
      </c>
      <c r="C77" s="70"/>
      <c r="D77" s="58"/>
      <c r="E77" s="68" t="s">
        <v>138</v>
      </c>
      <c r="F77" s="139"/>
      <c r="G77" s="48" t="s">
        <v>38</v>
      </c>
      <c r="H77" s="48" t="s">
        <v>38</v>
      </c>
    </row>
    <row r="78" spans="1:8" s="32" customFormat="1" ht="12.75" customHeight="1">
      <c r="A78" s="34"/>
      <c r="B78" s="71" t="s">
        <v>137</v>
      </c>
      <c r="C78" s="76"/>
      <c r="D78" s="75" t="s">
        <v>136</v>
      </c>
      <c r="E78" s="74"/>
      <c r="F78" s="139"/>
      <c r="G78" s="48" t="s">
        <v>38</v>
      </c>
      <c r="H78" s="48" t="s">
        <v>38</v>
      </c>
    </row>
    <row r="79" spans="1:8" s="32" customFormat="1" ht="12.75" customHeight="1">
      <c r="A79" s="34"/>
      <c r="B79" s="71" t="s">
        <v>135</v>
      </c>
      <c r="C79" s="73"/>
      <c r="D79" s="69" t="s">
        <v>134</v>
      </c>
      <c r="E79" s="72"/>
      <c r="F79" s="136"/>
      <c r="G79" s="48" t="s">
        <v>38</v>
      </c>
      <c r="H79" s="48" t="s">
        <v>38</v>
      </c>
    </row>
    <row r="80" spans="1:8" s="32" customFormat="1" ht="12.75" customHeight="1">
      <c r="A80" s="34"/>
      <c r="B80" s="71" t="s">
        <v>133</v>
      </c>
      <c r="C80" s="61"/>
      <c r="D80" s="50" t="s">
        <v>132</v>
      </c>
      <c r="E80" s="60"/>
      <c r="F80" s="136"/>
      <c r="G80" s="48">
        <v>318.04000000000002</v>
      </c>
      <c r="H80" s="48">
        <v>116</v>
      </c>
    </row>
    <row r="81" spans="1:8" s="32" customFormat="1" ht="12.75" customHeight="1">
      <c r="A81" s="34"/>
      <c r="B81" s="71" t="s">
        <v>131</v>
      </c>
      <c r="C81" s="61"/>
      <c r="D81" s="50" t="s">
        <v>130</v>
      </c>
      <c r="E81" s="60"/>
      <c r="F81" s="136"/>
      <c r="G81" s="48">
        <v>180.48</v>
      </c>
      <c r="H81" s="48">
        <v>0</v>
      </c>
    </row>
    <row r="82" spans="1:8" s="32" customFormat="1" ht="12.75" customHeight="1">
      <c r="A82" s="34"/>
      <c r="B82" s="52" t="s">
        <v>129</v>
      </c>
      <c r="C82" s="70"/>
      <c r="D82" s="69" t="s">
        <v>128</v>
      </c>
      <c r="E82" s="68"/>
      <c r="F82" s="136"/>
      <c r="G82" s="48">
        <v>32301.01</v>
      </c>
      <c r="H82" s="48">
        <v>32240.71</v>
      </c>
    </row>
    <row r="83" spans="1:8" s="32" customFormat="1" ht="12.75" customHeight="1">
      <c r="A83" s="34"/>
      <c r="B83" s="52" t="s">
        <v>127</v>
      </c>
      <c r="C83" s="61"/>
      <c r="D83" s="50" t="s">
        <v>126</v>
      </c>
      <c r="E83" s="60"/>
      <c r="F83" s="139"/>
      <c r="G83" s="48" t="s">
        <v>38</v>
      </c>
      <c r="H83" s="48" t="s">
        <v>38</v>
      </c>
    </row>
    <row r="84" spans="1:8" s="32" customFormat="1" ht="12.75" customHeight="1">
      <c r="A84" s="34"/>
      <c r="B84" s="43" t="s">
        <v>91</v>
      </c>
      <c r="C84" s="47" t="s">
        <v>125</v>
      </c>
      <c r="D84" s="67"/>
      <c r="E84" s="46"/>
      <c r="F84" s="139" t="s">
        <v>267</v>
      </c>
      <c r="G84" s="44">
        <f>SUM(G85,G86,G89,G90)</f>
        <v>494669.06</v>
      </c>
      <c r="H84" s="44">
        <f>SUM(H85,H86,H89,H90)</f>
        <v>492025.70999999996</v>
      </c>
    </row>
    <row r="85" spans="1:8" s="32" customFormat="1" ht="12.75" customHeight="1">
      <c r="A85" s="34"/>
      <c r="B85" s="42" t="s">
        <v>20</v>
      </c>
      <c r="C85" s="66" t="s">
        <v>124</v>
      </c>
      <c r="D85" s="61"/>
      <c r="E85" s="65"/>
      <c r="F85" s="45"/>
      <c r="G85" s="48" t="s">
        <v>38</v>
      </c>
      <c r="H85" s="48" t="s">
        <v>38</v>
      </c>
    </row>
    <row r="86" spans="1:8" s="32" customFormat="1" ht="12.75" customHeight="1">
      <c r="A86" s="34"/>
      <c r="B86" s="42" t="s">
        <v>30</v>
      </c>
      <c r="C86" s="64" t="s">
        <v>123</v>
      </c>
      <c r="D86" s="63"/>
      <c r="E86" s="62"/>
      <c r="F86" s="42"/>
      <c r="G86" s="48">
        <f>SUM(G87,G88)</f>
        <v>487605.29</v>
      </c>
      <c r="H86" s="48">
        <f>SUM(H87,H88)</f>
        <v>487605.29</v>
      </c>
    </row>
    <row r="87" spans="1:8" s="32" customFormat="1" ht="12.75" customHeight="1">
      <c r="A87" s="34"/>
      <c r="B87" s="52" t="s">
        <v>122</v>
      </c>
      <c r="C87" s="61"/>
      <c r="D87" s="50" t="s">
        <v>121</v>
      </c>
      <c r="E87" s="60"/>
      <c r="F87" s="42"/>
      <c r="G87" s="48">
        <v>487605.29</v>
      </c>
      <c r="H87" s="48">
        <v>487605.29</v>
      </c>
    </row>
    <row r="88" spans="1:8" s="32" customFormat="1" ht="12.75" customHeight="1">
      <c r="A88" s="34"/>
      <c r="B88" s="52" t="s">
        <v>120</v>
      </c>
      <c r="C88" s="61"/>
      <c r="D88" s="50" t="s">
        <v>119</v>
      </c>
      <c r="E88" s="60"/>
      <c r="F88" s="42"/>
      <c r="G88" s="48" t="s">
        <v>38</v>
      </c>
      <c r="H88" s="48" t="s">
        <v>38</v>
      </c>
    </row>
    <row r="89" spans="1:8" s="32" customFormat="1" ht="12.75" customHeight="1">
      <c r="A89" s="34"/>
      <c r="B89" s="59" t="s">
        <v>32</v>
      </c>
      <c r="C89" s="58" t="s">
        <v>118</v>
      </c>
      <c r="D89" s="58"/>
      <c r="E89" s="57"/>
      <c r="F89" s="42"/>
      <c r="G89" s="48" t="s">
        <v>38</v>
      </c>
      <c r="H89" s="48" t="s">
        <v>38</v>
      </c>
    </row>
    <row r="90" spans="1:8" s="32" customFormat="1" ht="12.75" customHeight="1">
      <c r="A90" s="34"/>
      <c r="B90" s="56" t="s">
        <v>47</v>
      </c>
      <c r="C90" s="55" t="s">
        <v>117</v>
      </c>
      <c r="D90" s="54"/>
      <c r="E90" s="53"/>
      <c r="F90" s="42"/>
      <c r="G90" s="48">
        <f>SUM(G91:G92)</f>
        <v>7063.77</v>
      </c>
      <c r="H90" s="48">
        <f>SUM(H91:H92)</f>
        <v>4420.42</v>
      </c>
    </row>
    <row r="91" spans="1:8" s="32" customFormat="1" ht="12.75" customHeight="1">
      <c r="A91" s="34"/>
      <c r="B91" s="52" t="s">
        <v>116</v>
      </c>
      <c r="C91" s="51"/>
      <c r="D91" s="50" t="s">
        <v>115</v>
      </c>
      <c r="E91" s="49"/>
      <c r="F91" s="45"/>
      <c r="G91" s="48">
        <v>2643.35</v>
      </c>
      <c r="H91" s="48">
        <v>4420.42</v>
      </c>
    </row>
    <row r="92" spans="1:8" s="32" customFormat="1" ht="12.75" customHeight="1">
      <c r="A92" s="34"/>
      <c r="B92" s="52" t="s">
        <v>114</v>
      </c>
      <c r="C92" s="51"/>
      <c r="D92" s="50" t="s">
        <v>113</v>
      </c>
      <c r="E92" s="49"/>
      <c r="F92" s="45"/>
      <c r="G92" s="48">
        <v>4420.42</v>
      </c>
      <c r="H92" s="48" t="s">
        <v>38</v>
      </c>
    </row>
    <row r="93" spans="1:8" s="32" customFormat="1" ht="12.75" customHeight="1">
      <c r="A93" s="34"/>
      <c r="B93" s="43" t="s">
        <v>93</v>
      </c>
      <c r="C93" s="47" t="s">
        <v>112</v>
      </c>
      <c r="D93" s="46"/>
      <c r="E93" s="46"/>
      <c r="F93" s="45"/>
      <c r="G93" s="44"/>
      <c r="H93" s="44"/>
    </row>
    <row r="94" spans="1:8" s="32" customFormat="1" ht="25.5" customHeight="1">
      <c r="A94" s="34"/>
      <c r="B94" s="43"/>
      <c r="C94" s="158" t="s">
        <v>111</v>
      </c>
      <c r="D94" s="151"/>
      <c r="E94" s="152"/>
      <c r="F94" s="42"/>
      <c r="G94" s="41">
        <f>SUM(G59,G64,G84,G93)</f>
        <v>637983.40999999992</v>
      </c>
      <c r="H94" s="41">
        <f>SUM(H59,H64,H84,H93)</f>
        <v>620601.31999999995</v>
      </c>
    </row>
    <row r="95" spans="1:8" s="32" customFormat="1">
      <c r="A95" s="34"/>
      <c r="B95" s="40"/>
      <c r="C95" s="39"/>
      <c r="D95" s="39"/>
      <c r="E95" s="39"/>
      <c r="F95" s="39"/>
    </row>
    <row r="96" spans="1:8" s="32" customFormat="1" ht="12.75" customHeight="1">
      <c r="A96" s="34"/>
      <c r="B96" s="159" t="s">
        <v>272</v>
      </c>
      <c r="C96" s="159"/>
      <c r="D96" s="159"/>
      <c r="E96" s="159"/>
      <c r="F96" s="38"/>
      <c r="G96" s="160" t="s">
        <v>102</v>
      </c>
      <c r="H96" s="160"/>
    </row>
    <row r="97" spans="1:8" s="32" customFormat="1" ht="12.75" customHeight="1">
      <c r="A97" s="34"/>
      <c r="B97" s="161" t="s">
        <v>110</v>
      </c>
      <c r="C97" s="161"/>
      <c r="D97" s="161"/>
      <c r="E97" s="161"/>
      <c r="F97" s="32" t="s">
        <v>104</v>
      </c>
      <c r="G97" s="162" t="s">
        <v>105</v>
      </c>
      <c r="H97" s="162"/>
    </row>
    <row r="98" spans="1:8" s="32" customFormat="1">
      <c r="A98" s="34"/>
      <c r="B98" s="37"/>
      <c r="C98" s="37"/>
      <c r="D98" s="37"/>
      <c r="E98" s="37"/>
      <c r="F98" s="37"/>
      <c r="G98" s="37"/>
      <c r="H98" s="37"/>
    </row>
    <row r="99" spans="1:8" s="32" customFormat="1" ht="12.75" customHeight="1">
      <c r="A99" s="34"/>
      <c r="B99" s="163" t="s">
        <v>273</v>
      </c>
      <c r="C99" s="163"/>
      <c r="D99" s="163"/>
      <c r="E99" s="163"/>
      <c r="F99" s="36"/>
      <c r="G99" s="164" t="s">
        <v>106</v>
      </c>
      <c r="H99" s="164"/>
    </row>
    <row r="100" spans="1:8" s="32" customFormat="1" ht="12.75" customHeight="1">
      <c r="A100" s="34"/>
      <c r="B100" s="156" t="s">
        <v>109</v>
      </c>
      <c r="C100" s="156"/>
      <c r="D100" s="156"/>
      <c r="E100" s="156"/>
      <c r="F100" s="35" t="s">
        <v>104</v>
      </c>
      <c r="G100" s="157" t="s">
        <v>105</v>
      </c>
      <c r="H100" s="157"/>
    </row>
    <row r="101" spans="1:8" s="32" customFormat="1">
      <c r="A101" s="34"/>
    </row>
    <row r="102" spans="1:8" s="32" customFormat="1">
      <c r="A102" s="34"/>
    </row>
    <row r="103" spans="1:8" s="32" customFormat="1">
      <c r="A103" s="34"/>
    </row>
    <row r="104" spans="1:8" s="32" customFormat="1">
      <c r="A104" s="34"/>
    </row>
    <row r="105" spans="1:8" s="32" customFormat="1">
      <c r="A105" s="34"/>
    </row>
    <row r="106" spans="1:8" s="32" customFormat="1">
      <c r="A106" s="34"/>
    </row>
    <row r="107" spans="1:8" s="32" customFormat="1">
      <c r="A107" s="34"/>
    </row>
    <row r="108" spans="1:8" s="32" customFormat="1">
      <c r="A108" s="34"/>
    </row>
    <row r="109" spans="1:8" s="32" customFormat="1">
      <c r="A109" s="34"/>
    </row>
    <row r="110" spans="1:8" s="32" customFormat="1">
      <c r="A110" s="34"/>
    </row>
    <row r="111" spans="1:8" s="32" customFormat="1">
      <c r="A111" s="34"/>
    </row>
    <row r="112" spans="1:8" s="32" customFormat="1">
      <c r="A112" s="34"/>
    </row>
    <row r="113" spans="1:1" s="32" customFormat="1">
      <c r="A113" s="34"/>
    </row>
    <row r="114" spans="1:1" s="32" customFormat="1">
      <c r="A114" s="34"/>
    </row>
    <row r="115" spans="1:1" s="32" customFormat="1">
      <c r="A115" s="34"/>
    </row>
    <row r="116" spans="1:1" s="32" customFormat="1">
      <c r="A116" s="34"/>
    </row>
    <row r="117" spans="1:1" s="32" customFormat="1">
      <c r="A117" s="34"/>
    </row>
    <row r="118" spans="1:1" s="32" customFormat="1">
      <c r="A118" s="34"/>
    </row>
    <row r="119" spans="1:1" s="32" customFormat="1">
      <c r="A119" s="33"/>
    </row>
  </sheetData>
  <mergeCells count="27">
    <mergeCell ref="B1:H1"/>
    <mergeCell ref="F2:H2"/>
    <mergeCell ref="F3:H3"/>
    <mergeCell ref="B5:H6"/>
    <mergeCell ref="B7:H7"/>
    <mergeCell ref="B8:H8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C62:E62"/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colBreaks count="1" manualBreakCount="1">
    <brk id="8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64"/>
  <sheetViews>
    <sheetView showGridLines="0" tabSelected="1" view="pageBreakPreview" topLeftCell="A31" zoomScaleNormal="100" zoomScaleSheetLayoutView="100" workbookViewId="0">
      <selection activeCell="H22" sqref="H22"/>
    </sheetView>
  </sheetViews>
  <sheetFormatPr defaultRowHeight="12.75"/>
  <cols>
    <col min="1" max="1" width="3.140625" style="1" customWidth="1"/>
    <col min="2" max="2" width="8" style="1" customWidth="1"/>
    <col min="3" max="3" width="1.5703125" style="1" hidden="1" customWidth="1"/>
    <col min="4" max="4" width="30.140625" style="1" customWidth="1"/>
    <col min="5" max="5" width="18.28515625" style="1" customWidth="1"/>
    <col min="6" max="6" width="9.140625" style="1" hidden="1" customWidth="1"/>
    <col min="7" max="7" width="11.7109375" style="1" customWidth="1"/>
    <col min="8" max="8" width="13.140625" style="1" customWidth="1"/>
    <col min="9" max="9" width="14.7109375" style="1" customWidth="1"/>
    <col min="10" max="10" width="15.85546875" style="1" customWidth="1"/>
    <col min="11" max="11" width="9.140625" style="1"/>
    <col min="12" max="12" width="88.85546875" style="1" customWidth="1"/>
    <col min="13" max="16384" width="9.140625" style="1"/>
  </cols>
  <sheetData>
    <row r="1" spans="2:10" ht="30" customHeight="1">
      <c r="B1" s="180" t="s">
        <v>0</v>
      </c>
      <c r="C1" s="180"/>
      <c r="D1" s="180"/>
      <c r="E1" s="180"/>
      <c r="F1" s="180"/>
      <c r="G1" s="180"/>
      <c r="H1" s="180"/>
      <c r="I1" s="180"/>
      <c r="J1" s="180"/>
    </row>
    <row r="2" spans="2:10" ht="15.75" customHeight="1">
      <c r="E2" s="2"/>
      <c r="H2" s="3" t="s">
        <v>1</v>
      </c>
      <c r="I2" s="4"/>
      <c r="J2" s="4"/>
    </row>
    <row r="3" spans="2:10" ht="15.75" customHeight="1">
      <c r="H3" s="3" t="s">
        <v>2</v>
      </c>
      <c r="I3" s="4"/>
      <c r="J3" s="4"/>
    </row>
    <row r="4" spans="2:10" ht="4.5" customHeight="1"/>
    <row r="5" spans="2:10" ht="15.75" customHeight="1">
      <c r="B5" s="181" t="s">
        <v>3</v>
      </c>
      <c r="C5" s="181"/>
      <c r="D5" s="181"/>
      <c r="E5" s="181"/>
      <c r="F5" s="181"/>
      <c r="G5" s="181"/>
      <c r="H5" s="181"/>
      <c r="I5" s="181"/>
      <c r="J5" s="181"/>
    </row>
    <row r="6" spans="2:10" ht="15.75" customHeight="1">
      <c r="B6" s="182" t="s">
        <v>4</v>
      </c>
      <c r="C6" s="182"/>
      <c r="D6" s="182"/>
      <c r="E6" s="182"/>
      <c r="F6" s="182"/>
      <c r="G6" s="182"/>
      <c r="H6" s="182"/>
      <c r="I6" s="182"/>
      <c r="J6" s="182"/>
    </row>
    <row r="7" spans="2:10" ht="15.75" customHeight="1">
      <c r="B7" s="183" t="s">
        <v>5</v>
      </c>
      <c r="C7" s="183"/>
      <c r="D7" s="183"/>
      <c r="E7" s="183"/>
      <c r="F7" s="183"/>
      <c r="G7" s="183"/>
      <c r="H7" s="183"/>
      <c r="I7" s="183"/>
      <c r="J7" s="183"/>
    </row>
    <row r="8" spans="2:10" ht="15" customHeight="1">
      <c r="B8" s="184" t="s">
        <v>6</v>
      </c>
      <c r="C8" s="184"/>
      <c r="D8" s="184"/>
      <c r="E8" s="184"/>
      <c r="F8" s="184"/>
      <c r="G8" s="184"/>
      <c r="H8" s="184"/>
      <c r="I8" s="184"/>
      <c r="J8" s="184"/>
    </row>
    <row r="9" spans="2:10" ht="15" customHeight="1">
      <c r="B9" s="179" t="s">
        <v>271</v>
      </c>
      <c r="C9" s="179"/>
      <c r="D9" s="179"/>
      <c r="E9" s="179"/>
      <c r="F9" s="179"/>
      <c r="G9" s="179"/>
      <c r="H9" s="179"/>
      <c r="I9" s="179"/>
      <c r="J9" s="179"/>
    </row>
    <row r="10" spans="2:10" ht="15" customHeight="1">
      <c r="B10" s="188" t="s">
        <v>7</v>
      </c>
      <c r="C10" s="188"/>
      <c r="D10" s="188"/>
      <c r="E10" s="188"/>
      <c r="F10" s="188"/>
      <c r="G10" s="188"/>
      <c r="H10" s="188"/>
      <c r="I10" s="188"/>
      <c r="J10" s="188"/>
    </row>
    <row r="11" spans="2:10" ht="15" customHeight="1">
      <c r="B11" s="188" t="s">
        <v>8</v>
      </c>
      <c r="C11" s="188"/>
      <c r="D11" s="188"/>
      <c r="E11" s="188"/>
      <c r="F11" s="188"/>
      <c r="G11" s="188"/>
      <c r="H11" s="188"/>
      <c r="I11" s="188"/>
      <c r="J11" s="188"/>
    </row>
    <row r="12" spans="2:10" ht="12" customHeight="1">
      <c r="B12" s="189"/>
      <c r="C12" s="189"/>
      <c r="D12" s="189"/>
      <c r="E12" s="189"/>
      <c r="F12" s="189"/>
      <c r="G12" s="189"/>
      <c r="H12" s="189"/>
      <c r="I12" s="189"/>
      <c r="J12" s="189"/>
    </row>
    <row r="13" spans="2:10" ht="15" customHeight="1">
      <c r="B13" s="190" t="s">
        <v>9</v>
      </c>
      <c r="C13" s="190"/>
      <c r="D13" s="190"/>
      <c r="E13" s="190"/>
      <c r="F13" s="190"/>
      <c r="G13" s="190"/>
      <c r="H13" s="190"/>
      <c r="I13" s="190"/>
      <c r="J13" s="190"/>
    </row>
    <row r="14" spans="2:10" ht="9.75" customHeight="1">
      <c r="B14" s="188"/>
      <c r="C14" s="188"/>
      <c r="D14" s="188"/>
      <c r="E14" s="188"/>
      <c r="F14" s="188"/>
      <c r="G14" s="188"/>
      <c r="H14" s="188"/>
      <c r="I14" s="188"/>
      <c r="J14" s="188"/>
    </row>
    <row r="15" spans="2:10" ht="15" customHeight="1">
      <c r="B15" s="190" t="s">
        <v>10</v>
      </c>
      <c r="C15" s="190"/>
      <c r="D15" s="190"/>
      <c r="E15" s="190"/>
      <c r="F15" s="190"/>
      <c r="G15" s="190"/>
      <c r="H15" s="190"/>
      <c r="I15" s="190"/>
      <c r="J15" s="190"/>
    </row>
    <row r="16" spans="2:10" ht="9.75" customHeight="1">
      <c r="B16" s="5"/>
      <c r="C16" s="6"/>
      <c r="D16" s="6"/>
      <c r="E16" s="6"/>
      <c r="F16" s="6"/>
      <c r="G16" s="6"/>
      <c r="H16" s="6"/>
      <c r="I16" s="6"/>
      <c r="J16" s="6"/>
    </row>
    <row r="17" spans="2:10" ht="15" customHeight="1">
      <c r="B17" s="191" t="s">
        <v>11</v>
      </c>
      <c r="C17" s="191"/>
      <c r="D17" s="191"/>
      <c r="E17" s="191"/>
      <c r="F17" s="191"/>
      <c r="G17" s="191"/>
      <c r="H17" s="191"/>
      <c r="I17" s="191"/>
      <c r="J17" s="191"/>
    </row>
    <row r="18" spans="2:10" ht="15" customHeight="1">
      <c r="B18" s="188" t="s">
        <v>12</v>
      </c>
      <c r="C18" s="188"/>
      <c r="D18" s="188"/>
      <c r="E18" s="188"/>
      <c r="F18" s="188"/>
      <c r="G18" s="188"/>
      <c r="H18" s="188"/>
      <c r="I18" s="188"/>
      <c r="J18" s="188"/>
    </row>
    <row r="19" spans="2:10" s="6" customFormat="1" ht="15" customHeight="1">
      <c r="B19" s="192" t="s">
        <v>270</v>
      </c>
      <c r="C19" s="192"/>
      <c r="D19" s="192"/>
      <c r="E19" s="192"/>
      <c r="F19" s="192"/>
      <c r="G19" s="192"/>
      <c r="H19" s="192"/>
      <c r="I19" s="192"/>
      <c r="J19" s="192"/>
    </row>
    <row r="20" spans="2:10" s="7" customFormat="1" ht="50.1" customHeight="1">
      <c r="B20" s="193" t="s">
        <v>13</v>
      </c>
      <c r="C20" s="194"/>
      <c r="D20" s="193" t="s">
        <v>14</v>
      </c>
      <c r="E20" s="195"/>
      <c r="F20" s="195"/>
      <c r="G20" s="194"/>
      <c r="H20" s="8" t="s">
        <v>15</v>
      </c>
      <c r="I20" s="8" t="s">
        <v>16</v>
      </c>
      <c r="J20" s="8" t="s">
        <v>17</v>
      </c>
    </row>
    <row r="21" spans="2:10" ht="15.75" customHeight="1">
      <c r="B21" s="9" t="s">
        <v>18</v>
      </c>
      <c r="C21" s="10" t="s">
        <v>19</v>
      </c>
      <c r="D21" s="185" t="s">
        <v>19</v>
      </c>
      <c r="E21" s="186"/>
      <c r="F21" s="186"/>
      <c r="G21" s="187"/>
      <c r="H21" s="11"/>
      <c r="I21" s="12">
        <f>SUM(I22,I27,I28)</f>
        <v>189412.29</v>
      </c>
      <c r="J21" s="12">
        <f>SUM(J22,J27,J28)</f>
        <v>154120.51</v>
      </c>
    </row>
    <row r="22" spans="2:10" ht="15.75" customHeight="1">
      <c r="B22" s="13" t="s">
        <v>20</v>
      </c>
      <c r="C22" s="14" t="s">
        <v>21</v>
      </c>
      <c r="D22" s="199" t="s">
        <v>21</v>
      </c>
      <c r="E22" s="200"/>
      <c r="F22" s="200"/>
      <c r="G22" s="201"/>
      <c r="H22" s="15" t="s">
        <v>268</v>
      </c>
      <c r="I22" s="16">
        <f>SUM(I23:I26)</f>
        <v>183207.29</v>
      </c>
      <c r="J22" s="16">
        <f>SUM(J23:J26)</f>
        <v>154020.51</v>
      </c>
    </row>
    <row r="23" spans="2:10" ht="15.75" customHeight="1">
      <c r="B23" s="13" t="s">
        <v>22</v>
      </c>
      <c r="C23" s="14" t="s">
        <v>23</v>
      </c>
      <c r="D23" s="199" t="s">
        <v>23</v>
      </c>
      <c r="E23" s="200"/>
      <c r="F23" s="200"/>
      <c r="G23" s="201"/>
      <c r="H23" s="15"/>
      <c r="I23" s="17">
        <v>22974.57</v>
      </c>
      <c r="J23" s="17">
        <v>22350</v>
      </c>
    </row>
    <row r="24" spans="2:10" ht="15.75" customHeight="1">
      <c r="B24" s="13" t="s">
        <v>24</v>
      </c>
      <c r="C24" s="18" t="s">
        <v>25</v>
      </c>
      <c r="D24" s="196" t="s">
        <v>25</v>
      </c>
      <c r="E24" s="197"/>
      <c r="F24" s="197"/>
      <c r="G24" s="198"/>
      <c r="H24" s="15"/>
      <c r="I24" s="17">
        <v>160232.72</v>
      </c>
      <c r="J24" s="17">
        <v>131549.41</v>
      </c>
    </row>
    <row r="25" spans="2:10" ht="15.75" customHeight="1">
      <c r="B25" s="13" t="s">
        <v>26</v>
      </c>
      <c r="C25" s="14" t="s">
        <v>27</v>
      </c>
      <c r="D25" s="196" t="s">
        <v>27</v>
      </c>
      <c r="E25" s="197"/>
      <c r="F25" s="197"/>
      <c r="G25" s="198"/>
      <c r="H25" s="15"/>
      <c r="I25" s="17">
        <v>0</v>
      </c>
      <c r="J25" s="17">
        <v>0</v>
      </c>
    </row>
    <row r="26" spans="2:10" ht="15.75" customHeight="1">
      <c r="B26" s="13" t="s">
        <v>28</v>
      </c>
      <c r="C26" s="18" t="s">
        <v>29</v>
      </c>
      <c r="D26" s="196" t="s">
        <v>29</v>
      </c>
      <c r="E26" s="197"/>
      <c r="F26" s="197"/>
      <c r="G26" s="198"/>
      <c r="H26" s="15"/>
      <c r="I26" s="17">
        <v>0</v>
      </c>
      <c r="J26" s="17">
        <v>121.1</v>
      </c>
    </row>
    <row r="27" spans="2:10" ht="15.75" customHeight="1">
      <c r="B27" s="13" t="s">
        <v>30</v>
      </c>
      <c r="C27" s="14" t="s">
        <v>31</v>
      </c>
      <c r="D27" s="196" t="s">
        <v>31</v>
      </c>
      <c r="E27" s="197"/>
      <c r="F27" s="197"/>
      <c r="G27" s="198"/>
      <c r="H27" s="15"/>
      <c r="I27" s="16"/>
      <c r="J27" s="19"/>
    </row>
    <row r="28" spans="2:10" ht="15.75" customHeight="1">
      <c r="B28" s="13" t="s">
        <v>32</v>
      </c>
      <c r="C28" s="14" t="s">
        <v>33</v>
      </c>
      <c r="D28" s="196" t="s">
        <v>33</v>
      </c>
      <c r="E28" s="197"/>
      <c r="F28" s="197"/>
      <c r="G28" s="198"/>
      <c r="H28" s="15"/>
      <c r="I28" s="16">
        <f>SUM(I29)+SUM(I30)</f>
        <v>6205</v>
      </c>
      <c r="J28" s="16">
        <f>SUM(J29)+SUM(J30)</f>
        <v>100</v>
      </c>
    </row>
    <row r="29" spans="2:10" ht="15.75" customHeight="1">
      <c r="B29" s="13" t="s">
        <v>34</v>
      </c>
      <c r="C29" s="18" t="s">
        <v>35</v>
      </c>
      <c r="D29" s="196" t="s">
        <v>35</v>
      </c>
      <c r="E29" s="197"/>
      <c r="F29" s="197"/>
      <c r="G29" s="198"/>
      <c r="H29" s="15"/>
      <c r="I29" s="17">
        <v>6205</v>
      </c>
      <c r="J29" s="17">
        <v>100</v>
      </c>
    </row>
    <row r="30" spans="2:10" ht="15.75" customHeight="1">
      <c r="B30" s="13" t="s">
        <v>36</v>
      </c>
      <c r="C30" s="18" t="s">
        <v>37</v>
      </c>
      <c r="D30" s="196" t="s">
        <v>37</v>
      </c>
      <c r="E30" s="197"/>
      <c r="F30" s="197"/>
      <c r="G30" s="198"/>
      <c r="H30" s="15"/>
      <c r="I30" s="17" t="s">
        <v>38</v>
      </c>
      <c r="J30" s="17" t="s">
        <v>38</v>
      </c>
    </row>
    <row r="31" spans="2:10" ht="15.75" customHeight="1">
      <c r="B31" s="9" t="s">
        <v>39</v>
      </c>
      <c r="C31" s="10" t="s">
        <v>40</v>
      </c>
      <c r="D31" s="185" t="s">
        <v>40</v>
      </c>
      <c r="E31" s="186"/>
      <c r="F31" s="186"/>
      <c r="G31" s="187"/>
      <c r="H31" s="11" t="s">
        <v>269</v>
      </c>
      <c r="I31" s="12">
        <f>SUM(I32:I45)</f>
        <v>186768.93</v>
      </c>
      <c r="J31" s="12">
        <f>SUM(J32:J45)</f>
        <v>155620.49999999997</v>
      </c>
    </row>
    <row r="32" spans="2:10" ht="15.75" customHeight="1">
      <c r="B32" s="13" t="s">
        <v>20</v>
      </c>
      <c r="C32" s="14" t="s">
        <v>41</v>
      </c>
      <c r="D32" s="196" t="s">
        <v>42</v>
      </c>
      <c r="E32" s="197"/>
      <c r="F32" s="197"/>
      <c r="G32" s="198"/>
      <c r="H32" s="15"/>
      <c r="I32" s="17">
        <v>159028.32999999999</v>
      </c>
      <c r="J32" s="17">
        <v>137796.81</v>
      </c>
    </row>
    <row r="33" spans="2:10" ht="15.75" customHeight="1">
      <c r="B33" s="13" t="s">
        <v>30</v>
      </c>
      <c r="C33" s="14" t="s">
        <v>43</v>
      </c>
      <c r="D33" s="196" t="s">
        <v>44</v>
      </c>
      <c r="E33" s="197"/>
      <c r="F33" s="197"/>
      <c r="G33" s="198"/>
      <c r="H33" s="15"/>
      <c r="I33" s="17">
        <v>1802.69</v>
      </c>
      <c r="J33" s="17">
        <v>1737.24</v>
      </c>
    </row>
    <row r="34" spans="2:10" ht="15.75" customHeight="1">
      <c r="B34" s="13" t="s">
        <v>32</v>
      </c>
      <c r="C34" s="14" t="s">
        <v>45</v>
      </c>
      <c r="D34" s="196" t="s">
        <v>46</v>
      </c>
      <c r="E34" s="197"/>
      <c r="F34" s="197"/>
      <c r="G34" s="198"/>
      <c r="H34" s="15"/>
      <c r="I34" s="17">
        <v>17324.41</v>
      </c>
      <c r="J34" s="17">
        <v>9451.06</v>
      </c>
    </row>
    <row r="35" spans="2:10" ht="15.75" customHeight="1">
      <c r="B35" s="13" t="s">
        <v>47</v>
      </c>
      <c r="C35" s="14" t="s">
        <v>48</v>
      </c>
      <c r="D35" s="199" t="s">
        <v>49</v>
      </c>
      <c r="E35" s="200"/>
      <c r="F35" s="200"/>
      <c r="G35" s="201"/>
      <c r="H35" s="15"/>
      <c r="I35" s="17">
        <v>0</v>
      </c>
      <c r="J35" s="17">
        <v>0</v>
      </c>
    </row>
    <row r="36" spans="2:10" ht="15.75" customHeight="1">
      <c r="B36" s="13" t="s">
        <v>50</v>
      </c>
      <c r="C36" s="14" t="s">
        <v>51</v>
      </c>
      <c r="D36" s="199" t="s">
        <v>52</v>
      </c>
      <c r="E36" s="200"/>
      <c r="F36" s="200"/>
      <c r="G36" s="201"/>
      <c r="H36" s="15"/>
      <c r="I36" s="17">
        <v>125.89</v>
      </c>
      <c r="J36" s="17" t="s">
        <v>38</v>
      </c>
    </row>
    <row r="37" spans="2:10" ht="15.75" customHeight="1">
      <c r="B37" s="13" t="s">
        <v>53</v>
      </c>
      <c r="C37" s="14" t="s">
        <v>54</v>
      </c>
      <c r="D37" s="199" t="s">
        <v>55</v>
      </c>
      <c r="E37" s="200"/>
      <c r="F37" s="200"/>
      <c r="G37" s="201"/>
      <c r="H37" s="15"/>
      <c r="I37" s="17">
        <v>363.22</v>
      </c>
      <c r="J37" s="17">
        <v>2261.9</v>
      </c>
    </row>
    <row r="38" spans="2:10" ht="15.75" customHeight="1">
      <c r="B38" s="13" t="s">
        <v>56</v>
      </c>
      <c r="C38" s="14" t="s">
        <v>57</v>
      </c>
      <c r="D38" s="199" t="s">
        <v>58</v>
      </c>
      <c r="E38" s="200"/>
      <c r="F38" s="200"/>
      <c r="G38" s="201"/>
      <c r="H38" s="15"/>
      <c r="I38" s="17">
        <v>520.29999999999995</v>
      </c>
      <c r="J38" s="17">
        <v>111</v>
      </c>
    </row>
    <row r="39" spans="2:10" ht="15.75" customHeight="1">
      <c r="B39" s="13" t="s">
        <v>59</v>
      </c>
      <c r="C39" s="14" t="s">
        <v>60</v>
      </c>
      <c r="D39" s="196" t="s">
        <v>60</v>
      </c>
      <c r="E39" s="197"/>
      <c r="F39" s="197"/>
      <c r="G39" s="198"/>
      <c r="H39" s="15"/>
      <c r="I39" s="17" t="s">
        <v>38</v>
      </c>
      <c r="J39" s="17" t="s">
        <v>38</v>
      </c>
    </row>
    <row r="40" spans="2:10" ht="15.75" customHeight="1">
      <c r="B40" s="13" t="s">
        <v>61</v>
      </c>
      <c r="C40" s="14" t="s">
        <v>62</v>
      </c>
      <c r="D40" s="199" t="s">
        <v>62</v>
      </c>
      <c r="E40" s="200"/>
      <c r="F40" s="200"/>
      <c r="G40" s="201"/>
      <c r="H40" s="15"/>
      <c r="I40" s="17">
        <v>4095.22</v>
      </c>
      <c r="J40" s="17">
        <v>2074.9899999999998</v>
      </c>
    </row>
    <row r="41" spans="2:10" ht="15.75" customHeight="1">
      <c r="B41" s="13" t="s">
        <v>63</v>
      </c>
      <c r="C41" s="14" t="s">
        <v>64</v>
      </c>
      <c r="D41" s="196" t="s">
        <v>65</v>
      </c>
      <c r="E41" s="197"/>
      <c r="F41" s="197"/>
      <c r="G41" s="198"/>
      <c r="H41" s="15"/>
      <c r="I41" s="17" t="s">
        <v>38</v>
      </c>
      <c r="J41" s="17" t="s">
        <v>38</v>
      </c>
    </row>
    <row r="42" spans="2:10" ht="15.75" customHeight="1">
      <c r="B42" s="13" t="s">
        <v>66</v>
      </c>
      <c r="C42" s="14" t="s">
        <v>67</v>
      </c>
      <c r="D42" s="196" t="s">
        <v>68</v>
      </c>
      <c r="E42" s="197"/>
      <c r="F42" s="197"/>
      <c r="G42" s="198"/>
      <c r="H42" s="15"/>
      <c r="I42" s="17" t="s">
        <v>38</v>
      </c>
      <c r="J42" s="17" t="s">
        <v>38</v>
      </c>
    </row>
    <row r="43" spans="2:10" ht="15.75" customHeight="1">
      <c r="B43" s="13" t="s">
        <v>69</v>
      </c>
      <c r="C43" s="14" t="s">
        <v>70</v>
      </c>
      <c r="D43" s="196" t="s">
        <v>71</v>
      </c>
      <c r="E43" s="197"/>
      <c r="F43" s="197"/>
      <c r="G43" s="198"/>
      <c r="H43" s="15"/>
      <c r="I43" s="17" t="s">
        <v>38</v>
      </c>
      <c r="J43" s="17" t="s">
        <v>38</v>
      </c>
    </row>
    <row r="44" spans="2:10" ht="15.75" customHeight="1">
      <c r="B44" s="13" t="s">
        <v>72</v>
      </c>
      <c r="C44" s="14" t="s">
        <v>73</v>
      </c>
      <c r="D44" s="196" t="s">
        <v>74</v>
      </c>
      <c r="E44" s="197"/>
      <c r="F44" s="197"/>
      <c r="G44" s="198"/>
      <c r="H44" s="15"/>
      <c r="I44" s="17">
        <v>3508.87</v>
      </c>
      <c r="J44" s="17">
        <v>2187.5</v>
      </c>
    </row>
    <row r="45" spans="2:10" ht="15.75" customHeight="1">
      <c r="B45" s="13" t="s">
        <v>75</v>
      </c>
      <c r="C45" s="14" t="s">
        <v>76</v>
      </c>
      <c r="D45" s="202" t="s">
        <v>77</v>
      </c>
      <c r="E45" s="203"/>
      <c r="F45" s="203"/>
      <c r="G45" s="204"/>
      <c r="H45" s="15"/>
      <c r="I45" s="17" t="s">
        <v>38</v>
      </c>
      <c r="J45" s="17" t="s">
        <v>38</v>
      </c>
    </row>
    <row r="46" spans="2:10" ht="15.75" customHeight="1">
      <c r="B46" s="10" t="s">
        <v>78</v>
      </c>
      <c r="C46" s="20" t="s">
        <v>79</v>
      </c>
      <c r="D46" s="205" t="s">
        <v>79</v>
      </c>
      <c r="E46" s="206"/>
      <c r="F46" s="206"/>
      <c r="G46" s="207"/>
      <c r="H46" s="11"/>
      <c r="I46" s="12">
        <f>I21-I31</f>
        <v>2643.3600000000151</v>
      </c>
      <c r="J46" s="12">
        <f>J21-J31</f>
        <v>-1499.9899999999616</v>
      </c>
    </row>
    <row r="47" spans="2:10" ht="15.75" customHeight="1">
      <c r="B47" s="10" t="s">
        <v>80</v>
      </c>
      <c r="C47" s="10" t="s">
        <v>81</v>
      </c>
      <c r="D47" s="208" t="s">
        <v>81</v>
      </c>
      <c r="E47" s="209"/>
      <c r="F47" s="209"/>
      <c r="G47" s="210"/>
      <c r="H47" s="21"/>
      <c r="I47" s="12">
        <f>IF(TYPE(I48)=1,I48,0)+IF(TYPE(I49)=1,I49,0)+IF(TYPE(I50)=1,I50,0)</f>
        <v>0</v>
      </c>
      <c r="J47" s="12">
        <f>IF(TYPE(J48)=1,J48,0)+IF(TYPE(J49)=1,J49,0)+IF(TYPE(J50)=1,J50,0)</f>
        <v>0</v>
      </c>
    </row>
    <row r="48" spans="2:10" ht="15.75" customHeight="1">
      <c r="B48" s="18" t="s">
        <v>82</v>
      </c>
      <c r="C48" s="14" t="s">
        <v>83</v>
      </c>
      <c r="D48" s="202" t="s">
        <v>84</v>
      </c>
      <c r="E48" s="203"/>
      <c r="F48" s="203"/>
      <c r="G48" s="204"/>
      <c r="H48" s="22"/>
      <c r="I48" s="16"/>
      <c r="J48" s="17"/>
    </row>
    <row r="49" spans="2:10" ht="15.75" customHeight="1">
      <c r="B49" s="18" t="s">
        <v>30</v>
      </c>
      <c r="C49" s="14" t="s">
        <v>85</v>
      </c>
      <c r="D49" s="202" t="s">
        <v>85</v>
      </c>
      <c r="E49" s="203"/>
      <c r="F49" s="203"/>
      <c r="G49" s="204"/>
      <c r="H49" s="22"/>
      <c r="I49" s="17"/>
      <c r="J49" s="17"/>
    </row>
    <row r="50" spans="2:10" ht="15.75" customHeight="1">
      <c r="B50" s="18" t="s">
        <v>86</v>
      </c>
      <c r="C50" s="14" t="s">
        <v>87</v>
      </c>
      <c r="D50" s="202" t="s">
        <v>88</v>
      </c>
      <c r="E50" s="203"/>
      <c r="F50" s="203"/>
      <c r="G50" s="204"/>
      <c r="H50" s="22"/>
      <c r="I50" s="17" t="s">
        <v>38</v>
      </c>
      <c r="J50" s="17" t="s">
        <v>38</v>
      </c>
    </row>
    <row r="51" spans="2:10" ht="15.75" customHeight="1">
      <c r="B51" s="10" t="s">
        <v>89</v>
      </c>
      <c r="C51" s="20" t="s">
        <v>90</v>
      </c>
      <c r="D51" s="205" t="s">
        <v>90</v>
      </c>
      <c r="E51" s="206"/>
      <c r="F51" s="206"/>
      <c r="G51" s="207"/>
      <c r="H51" s="21"/>
      <c r="I51" s="17" t="s">
        <v>38</v>
      </c>
      <c r="J51" s="17" t="s">
        <v>38</v>
      </c>
    </row>
    <row r="52" spans="2:10" ht="30" customHeight="1">
      <c r="B52" s="10" t="s">
        <v>91</v>
      </c>
      <c r="C52" s="20" t="s">
        <v>92</v>
      </c>
      <c r="D52" s="211" t="s">
        <v>92</v>
      </c>
      <c r="E52" s="212"/>
      <c r="F52" s="212"/>
      <c r="G52" s="213"/>
      <c r="H52" s="21"/>
      <c r="I52" s="17" t="s">
        <v>38</v>
      </c>
      <c r="J52" s="17" t="s">
        <v>38</v>
      </c>
    </row>
    <row r="53" spans="2:10" ht="15.75" customHeight="1">
      <c r="B53" s="10" t="s">
        <v>93</v>
      </c>
      <c r="C53" s="20" t="s">
        <v>94</v>
      </c>
      <c r="D53" s="205" t="s">
        <v>94</v>
      </c>
      <c r="E53" s="206"/>
      <c r="F53" s="206"/>
      <c r="G53" s="207"/>
      <c r="H53" s="21"/>
      <c r="I53" s="17" t="s">
        <v>38</v>
      </c>
      <c r="J53" s="17" t="s">
        <v>38</v>
      </c>
    </row>
    <row r="54" spans="2:10" ht="30" customHeight="1">
      <c r="B54" s="10" t="s">
        <v>95</v>
      </c>
      <c r="C54" s="10" t="s">
        <v>96</v>
      </c>
      <c r="D54" s="185" t="s">
        <v>96</v>
      </c>
      <c r="E54" s="186"/>
      <c r="F54" s="186"/>
      <c r="G54" s="187"/>
      <c r="H54" s="21"/>
      <c r="I54" s="12">
        <f>SUM(I46,I47,I51,I52,I53)</f>
        <v>2643.3600000000151</v>
      </c>
      <c r="J54" s="12">
        <f>SUM(J46,J47,J51,J52,J53)</f>
        <v>-1499.9899999999616</v>
      </c>
    </row>
    <row r="55" spans="2:10" ht="15.75" customHeight="1">
      <c r="B55" s="10" t="s">
        <v>20</v>
      </c>
      <c r="C55" s="10" t="s">
        <v>97</v>
      </c>
      <c r="D55" s="208" t="s">
        <v>97</v>
      </c>
      <c r="E55" s="209"/>
      <c r="F55" s="209"/>
      <c r="G55" s="210"/>
      <c r="H55" s="21"/>
      <c r="I55" s="17" t="s">
        <v>38</v>
      </c>
      <c r="J55" s="17" t="s">
        <v>38</v>
      </c>
    </row>
    <row r="56" spans="2:10" ht="15.75" customHeight="1">
      <c r="B56" s="10" t="s">
        <v>98</v>
      </c>
      <c r="C56" s="20" t="s">
        <v>99</v>
      </c>
      <c r="D56" s="205" t="s">
        <v>99</v>
      </c>
      <c r="E56" s="206"/>
      <c r="F56" s="206"/>
      <c r="G56" s="207"/>
      <c r="H56" s="21"/>
      <c r="I56" s="12">
        <f>SUM(I54,I55)</f>
        <v>2643.3600000000151</v>
      </c>
      <c r="J56" s="12">
        <f>SUM(J54,J55)</f>
        <v>-1499.9899999999616</v>
      </c>
    </row>
    <row r="57" spans="2:10" ht="15.75" customHeight="1">
      <c r="B57" s="18" t="s">
        <v>20</v>
      </c>
      <c r="C57" s="14" t="s">
        <v>100</v>
      </c>
      <c r="D57" s="202" t="s">
        <v>100</v>
      </c>
      <c r="E57" s="203"/>
      <c r="F57" s="203"/>
      <c r="G57" s="204"/>
      <c r="H57" s="22"/>
      <c r="I57" s="16"/>
      <c r="J57" s="16"/>
    </row>
    <row r="58" spans="2:10" ht="15.75" customHeight="1">
      <c r="B58" s="18" t="s">
        <v>30</v>
      </c>
      <c r="C58" s="14" t="s">
        <v>101</v>
      </c>
      <c r="D58" s="202" t="s">
        <v>101</v>
      </c>
      <c r="E58" s="203"/>
      <c r="F58" s="203"/>
      <c r="G58" s="204"/>
      <c r="H58" s="22"/>
      <c r="I58" s="16"/>
      <c r="J58" s="16"/>
    </row>
    <row r="59" spans="2:10">
      <c r="B59" s="23"/>
      <c r="C59" s="23"/>
      <c r="D59" s="23"/>
      <c r="E59" s="23"/>
      <c r="H59" s="24"/>
      <c r="I59" s="24"/>
      <c r="J59" s="24"/>
    </row>
    <row r="60" spans="2:10" ht="15.75" customHeight="1">
      <c r="B60" s="216" t="s">
        <v>275</v>
      </c>
      <c r="C60" s="216"/>
      <c r="D60" s="216"/>
      <c r="E60" s="216"/>
      <c r="F60" s="216"/>
      <c r="G60" s="216"/>
      <c r="H60" s="25"/>
      <c r="I60" s="217" t="s">
        <v>102</v>
      </c>
      <c r="J60" s="217"/>
    </row>
    <row r="61" spans="2:10" s="6" customFormat="1" ht="18.75" customHeight="1">
      <c r="B61" s="218" t="s">
        <v>103</v>
      </c>
      <c r="C61" s="218"/>
      <c r="D61" s="218"/>
      <c r="E61" s="218"/>
      <c r="F61" s="218"/>
      <c r="G61" s="218"/>
      <c r="H61" s="26" t="s">
        <v>104</v>
      </c>
      <c r="I61" s="219" t="s">
        <v>105</v>
      </c>
      <c r="J61" s="219"/>
    </row>
    <row r="62" spans="2:10" s="6" customFormat="1" ht="10.5" customHeight="1">
      <c r="B62" s="27"/>
      <c r="C62" s="27"/>
      <c r="D62" s="27"/>
      <c r="E62" s="27"/>
      <c r="F62" s="27"/>
      <c r="G62" s="27"/>
      <c r="H62" s="27"/>
      <c r="I62" s="28"/>
      <c r="J62" s="28"/>
    </row>
    <row r="63" spans="2:10" s="6" customFormat="1" ht="15" customHeight="1">
      <c r="B63" s="220" t="s">
        <v>274</v>
      </c>
      <c r="C63" s="220"/>
      <c r="D63" s="220"/>
      <c r="E63" s="220"/>
      <c r="F63" s="220"/>
      <c r="G63" s="220"/>
      <c r="H63" s="29"/>
      <c r="I63" s="217" t="s">
        <v>106</v>
      </c>
      <c r="J63" s="217"/>
    </row>
    <row r="64" spans="2:10" s="6" customFormat="1" ht="12" customHeight="1">
      <c r="B64" s="214" t="s">
        <v>107</v>
      </c>
      <c r="C64" s="214"/>
      <c r="D64" s="214"/>
      <c r="E64" s="214"/>
      <c r="F64" s="214"/>
      <c r="G64" s="214"/>
      <c r="H64" s="30" t="s">
        <v>108</v>
      </c>
      <c r="I64" s="215" t="s">
        <v>105</v>
      </c>
      <c r="J64" s="215"/>
    </row>
  </sheetData>
  <mergeCells count="63"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B9:J9"/>
    <mergeCell ref="B1:J1"/>
    <mergeCell ref="B5:J5"/>
    <mergeCell ref="B6:J6"/>
    <mergeCell ref="B7:J7"/>
    <mergeCell ref="B8:J8"/>
  </mergeCells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6</vt:i4>
      </vt:variant>
    </vt:vector>
  </HeadingPairs>
  <TitlesOfParts>
    <vt:vector size="9" baseType="lpstr">
      <vt:lpstr>FINANSAVIMO SUMOS</vt:lpstr>
      <vt:lpstr>FBA</vt:lpstr>
      <vt:lpstr>VRA</vt:lpstr>
      <vt:lpstr>FBA!Print_Area</vt:lpstr>
      <vt:lpstr>'FINANSAVIMO SUMOS'!Print_Area</vt:lpstr>
      <vt:lpstr>VRA!Print_Area</vt:lpstr>
      <vt:lpstr>FBA!Print_Titles</vt:lpstr>
      <vt:lpstr>'FINANSAVIMO SUMOS'!Print_Titles</vt:lpstr>
      <vt:lpstr>VRA!Print_Titles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Anna Belych</dc:creator>
  <cp:lastModifiedBy>Erika Venckuvienė</cp:lastModifiedBy>
  <cp:lastPrinted>2017-06-15T13:15:31Z</cp:lastPrinted>
  <dcterms:created xsi:type="dcterms:W3CDTF">1996-10-14T23:33:28Z</dcterms:created>
  <dcterms:modified xsi:type="dcterms:W3CDTF">2022-08-17T12:54:12Z</dcterms:modified>
</cp:coreProperties>
</file>