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kaitos\Finansinės ataskaitos\"/>
    </mc:Choice>
  </mc:AlternateContent>
  <xr:revisionPtr revIDLastSave="0" documentId="13_ncr:1_{996E7538-95F0-4CED-A86D-EA5B2050A67F}" xr6:coauthVersionLast="47" xr6:coauthVersionMax="47" xr10:uidLastSave="{00000000-0000-0000-0000-000000000000}"/>
  <bookViews>
    <workbookView xWindow="-28920" yWindow="-45" windowWidth="29040" windowHeight="15840" activeTab="2" xr2:uid="{00000000-000D-0000-FFFF-FFFF00000000}"/>
  </bookViews>
  <sheets>
    <sheet name="FINANSAVIMO SUMOS" sheetId="5" r:id="rId1"/>
    <sheet name="VRA" sheetId="4" r:id="rId2"/>
    <sheet name="FBA" sheetId="1" r:id="rId3"/>
  </sheets>
  <definedNames>
    <definedName name="_xlnm.Print_Area" localSheetId="2">FBA!$A$1:$I$103</definedName>
    <definedName name="_xlnm.Print_Area" localSheetId="0">'FINANSAVIMO SUMOS'!$A$1:$N$29</definedName>
    <definedName name="_xlnm.Print_Titles" localSheetId="2">FBA!$19:$19</definedName>
    <definedName name="_xlnm.Print_Titles" localSheetId="0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5" l="1"/>
  <c r="N13" i="5" s="1"/>
  <c r="E13" i="5"/>
  <c r="F13" i="5"/>
  <c r="G13" i="5"/>
  <c r="H13" i="5"/>
  <c r="I13" i="5"/>
  <c r="J13" i="5"/>
  <c r="K13" i="5"/>
  <c r="L13" i="5"/>
  <c r="L25" i="5" s="1"/>
  <c r="M13" i="5"/>
  <c r="N14" i="5"/>
  <c r="N15" i="5"/>
  <c r="D16" i="5"/>
  <c r="E16" i="5"/>
  <c r="F16" i="5"/>
  <c r="G16" i="5"/>
  <c r="H16" i="5"/>
  <c r="I16" i="5"/>
  <c r="J16" i="5"/>
  <c r="N16" i="5" s="1"/>
  <c r="K16" i="5"/>
  <c r="L16" i="5"/>
  <c r="M16" i="5"/>
  <c r="N17" i="5"/>
  <c r="N18" i="5"/>
  <c r="D19" i="5"/>
  <c r="E19" i="5"/>
  <c r="F19" i="5"/>
  <c r="G19" i="5"/>
  <c r="H19" i="5"/>
  <c r="I19" i="5"/>
  <c r="J19" i="5"/>
  <c r="K19" i="5"/>
  <c r="L19" i="5"/>
  <c r="M19" i="5"/>
  <c r="N20" i="5"/>
  <c r="N21" i="5"/>
  <c r="D22" i="5"/>
  <c r="E22" i="5"/>
  <c r="F22" i="5"/>
  <c r="G22" i="5"/>
  <c r="H22" i="5"/>
  <c r="I22" i="5"/>
  <c r="J22" i="5"/>
  <c r="K22" i="5"/>
  <c r="L22" i="5"/>
  <c r="M22" i="5"/>
  <c r="N23" i="5"/>
  <c r="N24" i="5"/>
  <c r="D25" i="5"/>
  <c r="E25" i="5"/>
  <c r="F25" i="5"/>
  <c r="G25" i="5"/>
  <c r="H25" i="5"/>
  <c r="I25" i="5"/>
  <c r="K25" i="5"/>
  <c r="M25" i="5"/>
  <c r="N19" i="5" l="1"/>
  <c r="N22" i="5"/>
  <c r="J25" i="5"/>
  <c r="N25" i="5"/>
  <c r="I22" i="4"/>
  <c r="J22" i="4"/>
  <c r="J21" i="4" s="1"/>
  <c r="J46" i="4" s="1"/>
  <c r="I28" i="4"/>
  <c r="I21" i="4" s="1"/>
  <c r="I46" i="4" s="1"/>
  <c r="J28" i="4"/>
  <c r="I31" i="4"/>
  <c r="J31" i="4"/>
  <c r="I47" i="4"/>
  <c r="J47" i="4"/>
  <c r="I54" i="4" l="1"/>
  <c r="I56" i="4" s="1"/>
  <c r="J54" i="4"/>
  <c r="J56" i="4" s="1"/>
  <c r="H90" i="1"/>
  <c r="G90" i="1"/>
  <c r="H86" i="1"/>
  <c r="H84" i="1" s="1"/>
  <c r="G86" i="1"/>
  <c r="H75" i="1"/>
  <c r="H69" i="1" s="1"/>
  <c r="G75" i="1"/>
  <c r="G69" i="1" s="1"/>
  <c r="H65" i="1"/>
  <c r="H64" i="1" s="1"/>
  <c r="G65" i="1"/>
  <c r="H59" i="1"/>
  <c r="G59" i="1"/>
  <c r="H49" i="1"/>
  <c r="G49" i="1"/>
  <c r="H42" i="1"/>
  <c r="G42" i="1"/>
  <c r="H41" i="1"/>
  <c r="G41" i="1"/>
  <c r="H27" i="1"/>
  <c r="G27" i="1"/>
  <c r="H21" i="1"/>
  <c r="G21" i="1"/>
  <c r="G84" i="1" l="1"/>
  <c r="H94" i="1"/>
  <c r="G20" i="1"/>
  <c r="G58" i="1" s="1"/>
  <c r="H20" i="1"/>
  <c r="H58" i="1" s="1"/>
  <c r="G64" i="1"/>
  <c r="G9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4CD56B0D-FE1E-4498-94F9-ECD7624D5824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7DB91934-6DC8-4C18-B7F4-774F3512614D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CB867B03-E5EC-422F-8B42-FC408EC4EE7B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6C4C64CA-43DC-433D-B329-979B3DE72F61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389A35B8-3A5D-4B4A-B7DE-9596E8CBBA8C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B3310C75-85F3-4D89-9DB4-CAB3CB4E676C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411939ED-F617-4678-9AF0-D2C3BA4E8B5C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EB68C41F-EE8E-4505-95A3-FA43781815F8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9AD45984-6C3C-418D-88CF-37AF465185F7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E03B19EE-3331-4993-AA22-4E7C920A030F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12325EE9-7A10-4E1E-B171-8E3C394FAF2A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5EC9AB88-68C9-4853-9C26-E46954EED853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5A9A4244-3F03-47C8-AE22-5AB7A448FFCD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C5B4C80-D81A-42B3-8669-C97032CCBDED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2E37B75B-CB2C-45CF-9FB1-073C56EF1DA8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55893DD0-92D4-4209-86E6-8D4618EEFFEB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773BEDBE-D1AB-4F67-B1E0-D2A089FF6975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31111DDC-A0C6-4EDC-9601-3537A88F6D83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13991E01-A48A-45F9-855E-9C0861B79AAC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D57C8F60-AF39-4D5D-AE0E-8F89E456293C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58A53B93-975C-429D-95B4-FD944C68599D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360A41F2-2105-44DF-9B5F-76B5F5E93337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3875C507-3097-44BF-988A-74348D15110D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48364D6A-846D-4DC9-9779-5269FE7F5B73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642B0D1D-FC42-404E-9719-241B6F1DC871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D5D10F6B-171E-447B-87D8-42E93E79848B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4E839A60-BF86-44C8-97F5-CF90A9DA8ACA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7323CD57-0B11-4099-87ED-27E9CA349EB9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11B104A-0C28-42C7-8FF5-8EBDA09E21A9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E9D31CE8-4115-414B-857A-CB91ED07C259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A75192DB-5AC4-4BCC-9FA1-805AE121D144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432F88BE-25BF-4048-96C1-3BBB69B2B96F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8695D37E-880A-43BB-9ED5-D53CB57FABD1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2504352C-0A9F-4FD2-A48B-79145CADFEF7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BDB9C0B-C570-4D4D-810F-5A0E7C41A8FA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77807751-FFAA-4A44-9857-345AA3587E21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F33A3491-1D34-4330-A573-23EA5498BCB8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FEB0F2A6-57EC-49A9-801B-A0B9976F42CE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3EF314B-B118-427F-8071-B2A9732AF0FD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5BB98D0F-7DB5-424D-A396-06C51327EA63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CE1E4591-CAA2-4BFA-8F92-2E0F3CEBCFAE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D1FB09BD-0509-4936-AB86-14BC7758DB92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1EE0769-663D-40C9-A0F8-A562934284F1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B6235E11-FE94-4562-917A-D161712329CD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D3FC7B71-B346-455E-8D80-ECFA0C6F259C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8C776A80-6B5A-4E82-AC48-C4CD5BB45DCA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AB3E1AD1-A523-466E-B444-4BAF8E9896CD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F807A809-7705-44D5-9015-AF757FB21063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44D4F4F1-E82A-418C-B270-551DB94D4429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1B8E22DA-89B0-4673-8089-052C278AA37A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B168A932-20C4-4AD7-BE78-6A98780282FC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EB5D0434-774A-41D8-972F-FED38EE1F3F3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776003A5-12E8-4E87-A3EA-5778A4A1A754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BC4C5AA9-E8D3-43AB-BAAC-A39782E9B79D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129DCB4B-4EF0-42C5-A162-9C5A1AA0C7D3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49C84E85-79FC-4C19-8969-D58F95A9D11F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F222348A-8F09-4BB4-80BB-1730F162F0CA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6BD77E42-EAB5-4724-9B92-60E89850BDE8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387C71F9-CA2A-4A5E-A93D-B39B165EA5B5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6A7BDA8-332D-4EF1-8F05-6096B363AF53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F93C9D0E-E519-4E1B-909C-EFEB1EDB9A05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56835C7C-8EC7-431B-B186-2396395FB58C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F98BDB11-3B28-4BA5-BA23-A72A8D630771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171E6BB0-502C-4D22-929F-A5CB154FD7D9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170BE44A-67F9-47EC-AA16-47524EEEAD07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7F84CD3A-B7ED-4007-9B08-36630C88750B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E1288EB1-4454-477C-B7AD-4B07D0BF6244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A15D4EBC-8310-433D-AC4B-84D0A90632EA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ED5F40F9-196B-4770-A7B7-D3EAE37DE82E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40062769-5B48-4023-BE67-5E9D5CD800A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E85763E5-C122-4AAE-9623-0D42EFFA4F9F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AD800A2E-5537-434D-9EB5-92FD0CE49FE5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918397AC-52F1-4A84-9BA3-D5793EB5126C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336F4A8B-A217-4B70-A7CB-3D5E76BED5CA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32E36750-FFA4-4A0C-B329-F0E0C73B5194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3C297D6C-8FE0-4550-8DD6-274E75B36FE4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A194DBCB-0B0B-44B4-B2DE-04632F99F96F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432A1526-6DA1-473D-AA37-A16A1F036B2F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92025B31-B88C-4B4E-9DDC-6576D1C7B90A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25C56FEC-B643-43DC-80CE-2047E78B61EF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DA770422-AA2F-4F4D-A127-5C39579D9A9D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10C80FE7-C6D7-4F8C-9110-A22A39EA3561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AA393D75-551C-4B6C-A05E-246794C8AE5A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A6B41904-5CC0-4C70-B8CE-46ACE375B8F5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C7B3D63A-4156-464A-9C82-06A63E62748F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7304844D-AD85-43A0-8EF5-F6B0EF5CC26E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9D7FB308-4FA1-4304-8E9A-B5D0DE952F00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58B4125B-51B7-4405-AD21-9F9F083948AF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6FFCD832-7247-4A43-B851-3452F7AB44EC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6A44F5C1-2319-422B-A994-863A12C9C38F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8F90DC99-5743-41A9-A20E-F3F203A2A859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1BDD4B07-71E4-4079-BB2D-0B53E675F82E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84455687-4006-4EDB-AFBC-24B39D4C6030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40B4B648-BDD2-4664-9D97-0740A09835C8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CEBC6619-507E-4B95-8187-32B40C965BEE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424E2CE4-02A6-4E84-A823-7F19E2237FFC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01E0C28D-F780-427C-ACB2-4B0FAEAFD314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3F98409D-265F-4FE3-ABF3-BC68394A685C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BF3A36B7-A611-450B-B673-09125C664362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28758638-1B96-4520-B62D-31D00729C09D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100-000001000000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00000000-0006-0000-0100-000002000000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00000000-0006-0000-0100-000003000000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00000000-0006-0000-0100-000004000000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00000000-0006-0000-0100-000005000000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00000000-0006-0000-0100-000006000000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00000000-0006-0000-0100-000007000000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sharedStrings.xml><?xml version="1.0" encoding="utf-8"?>
<sst xmlns="http://schemas.openxmlformats.org/spreadsheetml/2006/main" count="520" uniqueCount="276">
  <si>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</si>
  <si>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</si>
  <si>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</si>
  <si>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</si>
  <si>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</si>
  <si>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</si>
  <si>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</si>
  <si>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</si>
  <si>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PAGAL  2022-09-30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</si>
  <si>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</si>
  <si>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</si>
  <si>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</si>
  <si>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</si>
  <si>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</si>
  <si>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</si>
  <si>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</si>
  <si>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</si>
  <si>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</si>
  <si>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</si>
  <si>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</si>
  <si>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</si>
  <si>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</si>
  <si>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</si>
  <si>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</si>
  <si>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</si>
  <si>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</si>
  <si>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</si>
  <si>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</si>
  <si>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</si>
  <si>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</si>
  <si>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</si>
  <si>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</si>
  <si>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</si>
  <si>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</si>
  <si>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</si>
  <si>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</si>
  <si>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</si>
  <si>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</si>
  <si>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</si>
  <si>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</si>
  <si>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</si>
  <si>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</si>
  <si>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</si>
  <si>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</si>
  <si>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</si>
  <si>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</si>
  <si>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</si>
  <si>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</si>
  <si>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</si>
  <si>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</si>
  <si>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</si>
  <si>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</si>
  <si>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</si>
  <si>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</si>
  <si>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</si>
  <si>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</si>
  <si>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</si>
  <si>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</si>
  <si>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</si>
  <si>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</si>
  <si>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</si>
  <si>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</si>
  <si>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</si>
  <si>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</si>
  <si>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</si>
  <si>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</si>
  <si>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</si>
  <si>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</si>
  <si>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</si>
  <si>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</si>
  <si>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</si>
  <si>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</si>
  <si>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</si>
  <si>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</si>
  <si>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</si>
  <si>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</si>
  <si>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</si>
  <si>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</si>
  <si>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</si>
  <si>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</si>
  <si>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</si>
  <si>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</si>
  <si>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</si>
  <si>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</si>
  <si>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</si>
  <si>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</si>
  <si>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</si>
  <si>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</si>
  <si>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</si>
  <si>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</si>
  <si>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</si>
  <si>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</si>
  <si>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</si>
  <si>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</si>
  <si>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</si>
  <si>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</si>
  <si>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</si>
  <si>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</si>
  <si>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</si>
  <si>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</si>
  <si>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</si>
  <si>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</si>
  <si>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</si>
  <si>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</si>
  <si>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</si>
  <si>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</si>
  <si>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</si>
  <si>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</si>
  <si>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</si>
  <si>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</si>
  <si>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</si>
  <si>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</si>
  <si>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</si>
  <si>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</si>
  <si>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</si>
  <si>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</si>
  <si>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</si>
  <si>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</si>
  <si>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</si>
  <si>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</si>
  <si>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</si>
  <si>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</si>
  <si>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</si>
  <si>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</si>
  <si>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</si>
  <si>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</si>
  <si>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</si>
  <si>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</si>
  <si>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</si>
  <si>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</si>
  <si>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</si>
  <si>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</si>
  <si>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</si>
  <si>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</si>
  <si>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</si>
  <si>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</si>
  <si>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</si>
  <si>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</si>
  <si>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</si>
  <si>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</si>
  <si>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</si>
  <si>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</si>
  <si>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</si>
  <si>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</si>
  <si>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</si>
  <si>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</si>
  <si>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</si>
  <si>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</si>
  <si>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</si>
  <si>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</si>
  <si>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</si>
  <si>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</si>
  <si>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</si>
  <si>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</si>
  <si>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</si>
  <si>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</si>
  <si>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</si>
  <si>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</si>
  <si>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</si>
  <si>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</si>
  <si>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</si>
  <si>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</si>
  <si>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</si>
  <si>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</si>
  <si>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</si>
  <si>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</si>
  <si>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</si>
  <si>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</si>
  <si>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 ataskaitinį laikotarpį</t>
  </si>
  <si>
    <t>Finansavimo sumų likutis ataskaitinio laikotarpio pradžioje</t>
  </si>
  <si>
    <t>Finansavimo sumų likutis ataskaitinio laikotarpio pabaigoje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</si>
  <si>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</si>
  <si>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</si>
  <si>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</si>
  <si>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</si>
  <si>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</si>
  <si>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</si>
  <si>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</si>
  <si>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</si>
  <si>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</si>
  <si>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</si>
  <si>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</si>
  <si>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</si>
  <si>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</si>
  <si>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</si>
  <si>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</si>
  <si>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</si>
  <si>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</si>
  <si>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</si>
  <si>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</si>
  <si>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</si>
  <si>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</si>
  <si>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</si>
  <si>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</si>
  <si>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</si>
  <si>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</si>
  <si>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</si>
  <si>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</si>
  <si>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</si>
  <si>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</si>
  <si>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</si>
  <si>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</si>
  <si>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</si>
  <si>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</si>
  <si>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</si>
  <si>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</si>
  <si>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</si>
  <si>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</si>
  <si>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</si>
  <si>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</si>
  <si>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</si>
  <si>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</si>
  <si>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</si>
  <si>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</si>
  <si>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</si>
  <si>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</si>
  <si>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</si>
  <si>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</si>
  <si>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</si>
  <si>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</si>
  <si>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</si>
  <si>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</si>
  <si>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</si>
  <si>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</si>
  <si>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</si>
  <si>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</si>
  <si>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</si>
  <si>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</si>
  <si>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</si>
  <si>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</si>
  <si>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</si>
  <si>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</si>
  <si>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</si>
  <si>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</si>
  <si>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</si>
  <si>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</si>
  <si>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</si>
  <si>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</si>
  <si>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</si>
  <si>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</si>
  <si>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</si>
  <si>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</si>
  <si>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</si>
  <si>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</si>
  <si>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</si>
  <si>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</si>
  <si>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</si>
  <si>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</si>
  <si>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</si>
  <si>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</si>
  <si>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Ataskaitinis laikotarpis</t>
  </si>
  <si>
    <t>Praėjęs 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</si>
  <si>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</si>
  <si>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</si>
  <si>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</si>
  <si>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</si>
  <si>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</si>
  <si>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</si>
  <si>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</si>
  <si>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</si>
  <si>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P21</t>
  </si>
  <si>
    <t>P22</t>
  </si>
  <si>
    <t>P04</t>
  </si>
  <si>
    <t>P10</t>
  </si>
  <si>
    <t>P11</t>
  </si>
  <si>
    <t>P12</t>
  </si>
  <si>
    <t>P17</t>
  </si>
  <si>
    <t>P18</t>
  </si>
  <si>
    <t>2022-10-14  Nr.____</t>
  </si>
  <si>
    <t xml:space="preserve">Pateikimo valiuta ir tikslumas: eurais </t>
  </si>
  <si>
    <t>195174984, Laugalių 6 , Gargždai</t>
  </si>
  <si>
    <t xml:space="preserve">Centralizuotos biudžetinių įstaigų buhalterinės apskaitos skyriaus vedėja                             </t>
  </si>
  <si>
    <t xml:space="preserve">Centralizuotos biudžetinių įstaigų buhalterinės apskaitos skyriaus vedėja           </t>
  </si>
  <si>
    <t>Direktorė</t>
  </si>
  <si>
    <t>Skaidra Karalienė</t>
  </si>
  <si>
    <t xml:space="preserve">Direktorė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</si>
</sst>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8"/>
      <name val="Arial"/>
      <family val="2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36" fillId="0" borderId="0"/>
  </cellStyleXfs>
  <cellXfs count="217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2" fontId="18" fillId="33" borderId="0" xfId="0" applyNumberFormat="1" applyFont="1" applyFill="1" applyAlignment="1">
      <alignment vertical="center" wrapText="1"/>
    </xf>
    <xf numFmtId="0" fontId="28" fillId="0" borderId="0" xfId="42" applyFont="1" applyAlignment="1">
      <alignment vertical="center"/>
    </xf>
    <xf numFmtId="0" fontId="18" fillId="33" borderId="0" xfId="42" applyFont="1" applyFill="1" applyAlignment="1">
      <alignment vertical="center" wrapText="1"/>
    </xf>
    <xf numFmtId="0" fontId="29" fillId="0" borderId="0" xfId="42" applyFont="1"/>
    <xf numFmtId="0" fontId="27" fillId="0" borderId="0" xfId="42"/>
    <xf numFmtId="4" fontId="28" fillId="0" borderId="0" xfId="42" applyNumberFormat="1" applyFont="1" applyAlignment="1">
      <alignment vertical="center"/>
    </xf>
    <xf numFmtId="4" fontId="33" fillId="0" borderId="0" xfId="42" applyNumberFormat="1" applyFont="1" applyAlignment="1">
      <alignment vertical="center"/>
    </xf>
    <xf numFmtId="0" fontId="30" fillId="0" borderId="0" xfId="42" applyFont="1" applyAlignment="1">
      <alignment horizontal="center" vertical="center" wrapText="1"/>
    </xf>
    <xf numFmtId="0" fontId="36" fillId="0" borderId="0" xfId="43" applyAlignment="1">
      <alignment vertical="center"/>
    </xf>
    <xf numFmtId="0" fontId="37" fillId="0" borderId="0" xfId="43" applyFont="1" applyAlignment="1">
      <alignment vertical="center"/>
    </xf>
    <xf numFmtId="0" fontId="18" fillId="0" borderId="0" xfId="43" applyFont="1" applyAlignment="1">
      <alignment horizontal="center" vertical="top" wrapText="1"/>
    </xf>
    <xf numFmtId="0" fontId="28" fillId="0" borderId="0" xfId="43" applyFont="1" applyAlignment="1">
      <alignment horizontal="center" vertical="top" wrapText="1"/>
    </xf>
    <xf numFmtId="0" fontId="28" fillId="0" borderId="0" xfId="43" applyFont="1" applyAlignment="1">
      <alignment horizontal="left" vertical="top" wrapText="1"/>
    </xf>
    <xf numFmtId="0" fontId="18" fillId="0" borderId="0" xfId="43" applyFont="1" applyAlignment="1">
      <alignment vertical="center" wrapText="1"/>
    </xf>
    <xf numFmtId="0" fontId="36" fillId="0" borderId="0" xfId="43" applyAlignment="1">
      <alignment vertical="center" wrapText="1"/>
    </xf>
    <xf numFmtId="0" fontId="32" fillId="0" borderId="0" xfId="43" applyFont="1" applyAlignment="1">
      <alignment vertical="center"/>
    </xf>
    <xf numFmtId="0" fontId="28" fillId="0" borderId="0" xfId="43" applyFont="1" applyAlignment="1">
      <alignment vertical="center"/>
    </xf>
    <xf numFmtId="0" fontId="32" fillId="0" borderId="0" xfId="43" applyFont="1" applyAlignment="1">
      <alignment horizontal="left" vertical="center"/>
    </xf>
    <xf numFmtId="0" fontId="18" fillId="0" borderId="25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 wrapText="1"/>
    </xf>
    <xf numFmtId="0" fontId="18" fillId="33" borderId="26" xfId="0" applyFont="1" applyFill="1" applyBorder="1" applyAlignment="1">
      <alignment horizontal="left" vertical="center"/>
    </xf>
    <xf numFmtId="0" fontId="18" fillId="33" borderId="27" xfId="0" applyFont="1" applyFill="1" applyBorder="1" applyAlignment="1">
      <alignment horizontal="left" vertical="center"/>
    </xf>
    <xf numFmtId="0" fontId="18" fillId="33" borderId="28" xfId="0" applyFont="1" applyFill="1" applyBorder="1" applyAlignment="1">
      <alignment horizontal="left" vertical="center" wrapText="1"/>
    </xf>
    <xf numFmtId="0" fontId="28" fillId="0" borderId="0" xfId="42" applyFont="1" applyAlignment="1">
      <alignment horizontal="center" vertical="center"/>
    </xf>
    <xf numFmtId="0" fontId="41" fillId="0" borderId="0" xfId="43" applyFont="1" applyAlignment="1">
      <alignment horizontal="center" vertical="center"/>
    </xf>
    <xf numFmtId="0" fontId="18" fillId="0" borderId="30" xfId="43" applyFont="1" applyBorder="1" applyAlignment="1">
      <alignment horizontal="left" vertical="center" wrapText="1"/>
    </xf>
    <xf numFmtId="0" fontId="32" fillId="0" borderId="30" xfId="43" applyFont="1" applyBorder="1" applyAlignment="1">
      <alignment vertical="center" wrapText="1"/>
    </xf>
    <xf numFmtId="2" fontId="32" fillId="0" borderId="31" xfId="43" applyNumberFormat="1" applyFont="1" applyBorder="1" applyAlignment="1">
      <alignment horizontal="right" vertical="center"/>
    </xf>
    <xf numFmtId="0" fontId="38" fillId="0" borderId="31" xfId="43" applyFont="1" applyBorder="1" applyAlignment="1">
      <alignment horizontal="center" vertical="center"/>
    </xf>
    <xf numFmtId="0" fontId="32" fillId="0" borderId="31" xfId="43" applyFont="1" applyBorder="1" applyAlignment="1">
      <alignment horizontal="left" vertical="center"/>
    </xf>
    <xf numFmtId="0" fontId="32" fillId="0" borderId="31" xfId="43" applyFont="1" applyBorder="1" applyAlignment="1">
      <alignment vertical="center"/>
    </xf>
    <xf numFmtId="2" fontId="31" fillId="0" borderId="31" xfId="43" applyNumberFormat="1" applyFont="1" applyBorder="1" applyAlignment="1">
      <alignment horizontal="right" vertical="center"/>
    </xf>
    <xf numFmtId="0" fontId="39" fillId="0" borderId="31" xfId="43" applyFont="1" applyBorder="1" applyAlignment="1">
      <alignment horizontal="center" vertical="center"/>
    </xf>
    <xf numFmtId="0" fontId="31" fillId="0" borderId="31" xfId="43" applyFont="1" applyBorder="1" applyAlignment="1">
      <alignment horizontal="left" vertical="center"/>
    </xf>
    <xf numFmtId="0" fontId="31" fillId="0" borderId="31" xfId="43" applyFont="1" applyBorder="1" applyAlignment="1">
      <alignment vertical="center"/>
    </xf>
    <xf numFmtId="2" fontId="32" fillId="33" borderId="35" xfId="43" applyNumberFormat="1" applyFont="1" applyFill="1" applyBorder="1" applyAlignment="1">
      <alignment horizontal="right" vertical="center"/>
    </xf>
    <xf numFmtId="0" fontId="31" fillId="0" borderId="31" xfId="43" applyFont="1" applyBorder="1" applyAlignment="1">
      <alignment horizontal="center" vertical="center"/>
    </xf>
    <xf numFmtId="0" fontId="32" fillId="0" borderId="31" xfId="43" applyFont="1" applyBorder="1" applyAlignment="1">
      <alignment horizontal="center" vertical="center"/>
    </xf>
    <xf numFmtId="0" fontId="32" fillId="0" borderId="31" xfId="43" applyFont="1" applyBorder="1" applyAlignment="1">
      <alignment vertical="center" wrapText="1"/>
    </xf>
    <xf numFmtId="0" fontId="31" fillId="0" borderId="31" xfId="43" applyFont="1" applyBorder="1" applyAlignment="1">
      <alignment vertical="center" wrapText="1"/>
    </xf>
    <xf numFmtId="2" fontId="32" fillId="0" borderId="31" xfId="43" applyNumberFormat="1" applyFont="1" applyBorder="1" applyAlignment="1">
      <alignment horizontal="right" vertical="center" wrapText="1"/>
    </xf>
    <xf numFmtId="0" fontId="31" fillId="0" borderId="31" xfId="43" applyFont="1" applyBorder="1" applyAlignment="1">
      <alignment horizontal="center" vertical="center" wrapText="1"/>
    </xf>
    <xf numFmtId="4" fontId="31" fillId="34" borderId="31" xfId="42" applyNumberFormat="1" applyFont="1" applyFill="1" applyBorder="1" applyAlignment="1">
      <alignment horizontal="center" vertical="center" wrapText="1"/>
    </xf>
    <xf numFmtId="0" fontId="30" fillId="34" borderId="31" xfId="42" applyFont="1" applyFill="1" applyBorder="1" applyAlignment="1">
      <alignment horizontal="left" vertical="center" wrapText="1"/>
    </xf>
    <xf numFmtId="0" fontId="30" fillId="34" borderId="31" xfId="42" applyFont="1" applyFill="1" applyBorder="1" applyAlignment="1">
      <alignment horizontal="center" vertical="center" wrapText="1"/>
    </xf>
    <xf numFmtId="4" fontId="32" fillId="0" borderId="31" xfId="42" applyNumberFormat="1" applyFont="1" applyBorder="1" applyAlignment="1">
      <alignment horizontal="center" vertical="center" wrapText="1"/>
    </xf>
    <xf numFmtId="0" fontId="28" fillId="0" borderId="31" xfId="42" applyFont="1" applyBorder="1" applyAlignment="1">
      <alignment horizontal="left" vertical="center" wrapText="1"/>
    </xf>
    <xf numFmtId="0" fontId="28" fillId="0" borderId="31" xfId="42" applyFont="1" applyBorder="1" applyAlignment="1">
      <alignment horizontal="center" vertical="center" wrapText="1"/>
    </xf>
    <xf numFmtId="0" fontId="18" fillId="0" borderId="31" xfId="42" applyFont="1" applyBorder="1" applyAlignment="1">
      <alignment horizontal="center" vertical="center" wrapText="1"/>
    </xf>
    <xf numFmtId="49" fontId="18" fillId="0" borderId="36" xfId="42" applyNumberFormat="1" applyFont="1" applyBorder="1" applyAlignment="1">
      <alignment horizontal="center" vertical="center" wrapText="1"/>
    </xf>
    <xf numFmtId="0" fontId="30" fillId="0" borderId="32" xfId="42" applyFont="1" applyBorder="1" applyAlignment="1">
      <alignment horizontal="center" vertical="center" wrapText="1"/>
    </xf>
    <xf numFmtId="0" fontId="30" fillId="0" borderId="31" xfId="42" applyFont="1" applyBorder="1" applyAlignment="1">
      <alignment horizontal="center" vertical="center" wrapText="1"/>
    </xf>
    <xf numFmtId="0" fontId="28" fillId="0" borderId="29" xfId="42" applyFont="1" applyBorder="1" applyAlignment="1">
      <alignment horizontal="left" vertical="center" wrapText="1"/>
    </xf>
    <xf numFmtId="0" fontId="28" fillId="0" borderId="0" xfId="42" applyFont="1" applyAlignment="1">
      <alignment horizontal="left" vertical="center" wrapText="1"/>
    </xf>
    <xf numFmtId="0" fontId="28" fillId="0" borderId="0" xfId="42" applyFont="1" applyAlignment="1">
      <alignment horizontal="left" vertical="top" wrapText="1"/>
    </xf>
    <xf numFmtId="0" fontId="30" fillId="0" borderId="0" xfId="42" applyFont="1" applyAlignment="1">
      <alignment horizontal="center" vertical="center"/>
    </xf>
    <xf numFmtId="0" fontId="30" fillId="0" borderId="35" xfId="42" applyFont="1" applyBorder="1" applyAlignment="1">
      <alignment horizontal="center" vertical="center" wrapText="1"/>
    </xf>
    <xf numFmtId="0" fontId="30" fillId="0" borderId="36" xfId="42" applyFont="1" applyBorder="1" applyAlignment="1">
      <alignment horizontal="center" vertical="center" wrapText="1"/>
    </xf>
    <xf numFmtId="0" fontId="30" fillId="0" borderId="34" xfId="42" applyFont="1" applyBorder="1" applyAlignment="1">
      <alignment horizontal="center" vertical="center" wrapText="1"/>
    </xf>
    <xf numFmtId="0" fontId="30" fillId="0" borderId="33" xfId="42" applyFont="1" applyBorder="1" applyAlignment="1">
      <alignment horizontal="center" vertical="center" wrapText="1"/>
    </xf>
    <xf numFmtId="0" fontId="30" fillId="0" borderId="32" xfId="42" applyFont="1" applyBorder="1" applyAlignment="1">
      <alignment horizontal="center" vertical="center" wrapText="1"/>
    </xf>
    <xf numFmtId="0" fontId="28" fillId="0" borderId="0" xfId="42" applyFont="1" applyAlignment="1">
      <alignment horizontal="center" vertical="center"/>
    </xf>
    <xf numFmtId="14" fontId="28" fillId="0" borderId="30" xfId="42" applyNumberFormat="1" applyFont="1" applyBorder="1" applyAlignment="1">
      <alignment horizontal="center" vertical="center"/>
    </xf>
    <xf numFmtId="0" fontId="36" fillId="0" borderId="0" xfId="43" applyAlignment="1">
      <alignment horizontal="left" vertical="top" wrapText="1"/>
    </xf>
    <xf numFmtId="0" fontId="31" fillId="0" borderId="0" xfId="43" applyFont="1" applyAlignment="1">
      <alignment horizontal="center" vertical="center"/>
    </xf>
    <xf numFmtId="0" fontId="45" fillId="0" borderId="0" xfId="43" applyFont="1" applyAlignment="1">
      <alignment horizontal="center" vertical="center"/>
    </xf>
    <xf numFmtId="0" fontId="44" fillId="0" borderId="30" xfId="43" applyFont="1" applyBorder="1" applyAlignment="1">
      <alignment horizontal="center" vertical="center"/>
    </xf>
    <xf numFmtId="0" fontId="41" fillId="0" borderId="29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 vertical="center"/>
    </xf>
    <xf numFmtId="0" fontId="41" fillId="0" borderId="0" xfId="43" applyFont="1" applyAlignment="1">
      <alignment horizontal="center" vertical="center"/>
    </xf>
    <xf numFmtId="0" fontId="41" fillId="0" borderId="0" xfId="43" applyFont="1" applyAlignment="1">
      <alignment horizontal="justify" vertical="center"/>
    </xf>
    <xf numFmtId="0" fontId="43" fillId="0" borderId="0" xfId="43" applyFont="1" applyAlignment="1">
      <alignment horizontal="center" vertical="center"/>
    </xf>
    <xf numFmtId="0" fontId="42" fillId="0" borderId="0" xfId="43" applyFont="1" applyAlignment="1">
      <alignment horizontal="center" vertical="center"/>
    </xf>
    <xf numFmtId="0" fontId="40" fillId="0" borderId="0" xfId="43" applyFont="1" applyAlignment="1">
      <alignment horizontal="right" vertical="center"/>
    </xf>
    <xf numFmtId="0" fontId="31" fillId="0" borderId="34" xfId="43" applyFont="1" applyBorder="1" applyAlignment="1">
      <alignment horizontal="center" vertical="center" wrapText="1"/>
    </xf>
    <xf numFmtId="0" fontId="31" fillId="0" borderId="32" xfId="43" applyFont="1" applyBorder="1" applyAlignment="1">
      <alignment horizontal="center" vertical="center" wrapText="1"/>
    </xf>
    <xf numFmtId="0" fontId="31" fillId="0" borderId="33" xfId="43" applyFont="1" applyBorder="1" applyAlignment="1">
      <alignment horizontal="center" vertical="center" wrapText="1"/>
    </xf>
    <xf numFmtId="0" fontId="31" fillId="0" borderId="34" xfId="43" applyFont="1" applyBorder="1" applyAlignment="1">
      <alignment vertical="center" wrapText="1"/>
    </xf>
    <xf numFmtId="0" fontId="31" fillId="0" borderId="33" xfId="43" applyFont="1" applyBorder="1" applyAlignment="1">
      <alignment vertical="center" wrapText="1"/>
    </xf>
    <xf numFmtId="0" fontId="31" fillId="0" borderId="32" xfId="43" applyFont="1" applyBorder="1" applyAlignment="1">
      <alignment vertical="center" wrapText="1"/>
    </xf>
    <xf numFmtId="0" fontId="32" fillId="0" borderId="34" xfId="43" applyFont="1" applyBorder="1" applyAlignment="1">
      <alignment horizontal="left" vertical="center" wrapText="1"/>
    </xf>
    <xf numFmtId="0" fontId="32" fillId="0" borderId="33" xfId="43" applyFont="1" applyBorder="1" applyAlignment="1">
      <alignment horizontal="left" vertical="center" wrapText="1"/>
    </xf>
    <xf numFmtId="0" fontId="32" fillId="0" borderId="32" xfId="43" applyFont="1" applyBorder="1" applyAlignment="1">
      <alignment horizontal="left" vertical="center" wrapText="1"/>
    </xf>
    <xf numFmtId="0" fontId="32" fillId="0" borderId="34" xfId="43" applyFont="1" applyBorder="1" applyAlignment="1">
      <alignment vertical="center" wrapText="1"/>
    </xf>
    <xf numFmtId="0" fontId="32" fillId="0" borderId="33" xfId="43" applyFont="1" applyBorder="1" applyAlignment="1">
      <alignment vertical="center" wrapText="1"/>
    </xf>
    <xf numFmtId="0" fontId="32" fillId="0" borderId="32" xfId="43" applyFont="1" applyBorder="1" applyAlignment="1">
      <alignment vertical="center" wrapText="1"/>
    </xf>
    <xf numFmtId="0" fontId="32" fillId="0" borderId="34" xfId="43" applyFont="1" applyBorder="1" applyAlignment="1">
      <alignment horizontal="left" vertical="center"/>
    </xf>
    <xf numFmtId="0" fontId="32" fillId="0" borderId="33" xfId="43" applyFont="1" applyBorder="1" applyAlignment="1">
      <alignment horizontal="left" vertical="center"/>
    </xf>
    <xf numFmtId="0" fontId="32" fillId="0" borderId="32" xfId="43" applyFont="1" applyBorder="1" applyAlignment="1">
      <alignment horizontal="left" vertical="center"/>
    </xf>
    <xf numFmtId="0" fontId="31" fillId="0" borderId="34" xfId="43" applyFont="1" applyBorder="1" applyAlignment="1">
      <alignment horizontal="left" vertical="center"/>
    </xf>
    <xf numFmtId="0" fontId="31" fillId="0" borderId="33" xfId="43" applyFont="1" applyBorder="1" applyAlignment="1">
      <alignment horizontal="left" vertical="center"/>
    </xf>
    <xf numFmtId="0" fontId="31" fillId="0" borderId="32" xfId="43" applyFont="1" applyBorder="1" applyAlignment="1">
      <alignment horizontal="left" vertical="center"/>
    </xf>
    <xf numFmtId="0" fontId="31" fillId="0" borderId="34" xfId="43" applyFont="1" applyBorder="1" applyAlignment="1">
      <alignment vertical="center"/>
    </xf>
    <xf numFmtId="0" fontId="31" fillId="0" borderId="33" xfId="43" applyFont="1" applyBorder="1" applyAlignment="1">
      <alignment vertical="center"/>
    </xf>
    <xf numFmtId="0" fontId="31" fillId="0" borderId="32" xfId="43" applyFont="1" applyBorder="1" applyAlignment="1">
      <alignment vertical="center"/>
    </xf>
    <xf numFmtId="0" fontId="31" fillId="0" borderId="34" xfId="43" applyFont="1" applyBorder="1" applyAlignment="1">
      <alignment horizontal="left" vertical="center" wrapText="1"/>
    </xf>
    <xf numFmtId="0" fontId="31" fillId="0" borderId="33" xfId="43" applyFont="1" applyBorder="1" applyAlignment="1">
      <alignment horizontal="left" vertical="center" wrapText="1"/>
    </xf>
    <xf numFmtId="0" fontId="31" fillId="0" borderId="32" xfId="43" applyFont="1" applyBorder="1" applyAlignment="1">
      <alignment horizontal="left" vertical="center" wrapText="1"/>
    </xf>
    <xf numFmtId="0" fontId="18" fillId="0" borderId="0" xfId="43" applyFont="1" applyAlignment="1">
      <alignment horizontal="left" vertical="top" wrapText="1"/>
    </xf>
    <xf numFmtId="0" fontId="18" fillId="0" borderId="29" xfId="43" applyFont="1" applyBorder="1" applyAlignment="1">
      <alignment horizontal="center" vertical="top" wrapText="1"/>
    </xf>
    <xf numFmtId="0" fontId="32" fillId="0" borderId="30" xfId="43" applyFont="1" applyBorder="1" applyAlignment="1">
      <alignment horizontal="left" vertical="center" wrapText="1"/>
    </xf>
    <xf numFmtId="0" fontId="47" fillId="0" borderId="30" xfId="43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47" fillId="33" borderId="10" xfId="0" applyFont="1" applyFill="1" applyBorder="1" applyAlignment="1">
      <alignment horizontal="left" vertical="center" wrapText="1"/>
    </xf>
    <xf numFmtId="0" fontId="47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247C-C762-46BC-B6D2-2CE37B96A6A7}">
  <dimension ref="A1:Z29"/>
  <sheetViews>
    <sheetView showGridLines="0" zoomScale="80" zoomScaleNormal="80" zoomScaleSheetLayoutView="75" workbookViewId="0">
      <selection activeCell="B6" sqref="B6:N6"/>
    </sheetView>
  </sheetViews>
  <sheetFormatPr defaultRowHeight="15" customHeight="1"/>
  <cols>
    <col min="1" max="1" width="9.140625" style="87"/>
    <col min="2" max="2" width="6" style="110" customWidth="1"/>
    <col min="3" max="3" width="32.85546875" style="87" customWidth="1"/>
    <col min="4" max="11" width="15.7109375" style="87" customWidth="1"/>
    <col min="12" max="12" width="13.140625" style="87" customWidth="1"/>
    <col min="13" max="14" width="15.7109375" style="87" customWidth="1"/>
    <col min="15" max="15" width="20.28515625" style="87" customWidth="1"/>
    <col min="16" max="16" width="13.28515625" style="87" customWidth="1"/>
    <col min="17" max="17" width="22" style="87" customWidth="1"/>
    <col min="18" max="19" width="19.85546875" style="87" customWidth="1"/>
    <col min="20" max="20" width="43.140625" style="87" customWidth="1"/>
    <col min="21" max="21" width="20.140625" style="87" customWidth="1"/>
    <col min="22" max="22" width="46.7109375" style="87" customWidth="1"/>
    <col min="23" max="23" width="22" style="87" customWidth="1"/>
    <col min="24" max="24" width="49.7109375" style="87" customWidth="1"/>
    <col min="25" max="25" width="33.85546875" style="87" customWidth="1"/>
    <col min="26" max="16384" width="9.140625" style="87"/>
  </cols>
  <sheetData>
    <row r="1" spans="2:15" ht="33.75" customHeight="1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2:15" ht="15" customHeight="1">
      <c r="J2" s="87" t="s">
        <v>176</v>
      </c>
    </row>
    <row r="3" spans="2:15" ht="15" customHeight="1">
      <c r="J3" s="87" t="s">
        <v>175</v>
      </c>
    </row>
    <row r="5" spans="2:15" ht="15" customHeight="1">
      <c r="B5" s="142" t="s">
        <v>174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2:15" ht="14.25" customHeight="1">
      <c r="B6" s="142" t="s">
        <v>173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2:15" ht="15" customHeight="1">
      <c r="G7" s="148" t="s">
        <v>4</v>
      </c>
      <c r="H7" s="148"/>
      <c r="I7" s="148"/>
    </row>
    <row r="8" spans="2:15" ht="15" customHeight="1">
      <c r="B8" s="142" t="s">
        <v>172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2:15" ht="13.5" customHeight="1">
      <c r="G9" s="149">
        <v>44834</v>
      </c>
      <c r="H9" s="149"/>
      <c r="I9" s="149"/>
    </row>
    <row r="10" spans="2:15" ht="15" customHeight="1">
      <c r="B10" s="143" t="s">
        <v>10</v>
      </c>
      <c r="C10" s="143" t="s">
        <v>171</v>
      </c>
      <c r="D10" s="143" t="s">
        <v>169</v>
      </c>
      <c r="E10" s="145" t="s">
        <v>168</v>
      </c>
      <c r="F10" s="146"/>
      <c r="G10" s="146"/>
      <c r="H10" s="146"/>
      <c r="I10" s="146"/>
      <c r="J10" s="146"/>
      <c r="K10" s="146"/>
      <c r="L10" s="146"/>
      <c r="M10" s="147"/>
      <c r="N10" s="143" t="s">
        <v>170</v>
      </c>
    </row>
    <row r="11" spans="2:15" ht="123" customHeight="1">
      <c r="B11" s="144"/>
      <c r="C11" s="144"/>
      <c r="D11" s="144"/>
      <c r="E11" s="138" t="s">
        <v>166</v>
      </c>
      <c r="F11" s="138" t="s">
        <v>167</v>
      </c>
      <c r="G11" s="138" t="s">
        <v>165</v>
      </c>
      <c r="H11" s="138" t="s">
        <v>164</v>
      </c>
      <c r="I11" s="138" t="s">
        <v>163</v>
      </c>
      <c r="J11" s="93" t="s">
        <v>162</v>
      </c>
      <c r="K11" s="138" t="s">
        <v>161</v>
      </c>
      <c r="L11" s="138" t="s">
        <v>160</v>
      </c>
      <c r="M11" s="137" t="s">
        <v>159</v>
      </c>
      <c r="N11" s="144"/>
    </row>
    <row r="12" spans="2:15" ht="15" customHeight="1">
      <c r="B12" s="135">
        <v>1</v>
      </c>
      <c r="C12" s="135">
        <v>2</v>
      </c>
      <c r="D12" s="135">
        <v>3</v>
      </c>
      <c r="E12" s="135">
        <v>4</v>
      </c>
      <c r="F12" s="135">
        <v>5</v>
      </c>
      <c r="G12" s="135">
        <v>6</v>
      </c>
      <c r="H12" s="135">
        <v>7</v>
      </c>
      <c r="I12" s="135">
        <v>8</v>
      </c>
      <c r="J12" s="135">
        <v>9</v>
      </c>
      <c r="K12" s="135">
        <v>10</v>
      </c>
      <c r="L12" s="136" t="s">
        <v>158</v>
      </c>
      <c r="M12" s="135">
        <v>12</v>
      </c>
      <c r="N12" s="135">
        <v>13</v>
      </c>
    </row>
    <row r="13" spans="2:15" ht="71.25" customHeight="1">
      <c r="B13" s="131" t="s">
        <v>157</v>
      </c>
      <c r="C13" s="130" t="s">
        <v>156</v>
      </c>
      <c r="D13" s="129">
        <f t="shared" ref="D13:M13" si="0">SUM(D14:D15)</f>
        <v>0</v>
      </c>
      <c r="E13" s="129">
        <f t="shared" si="0"/>
        <v>33228.92</v>
      </c>
      <c r="F13" s="129">
        <f t="shared" si="0"/>
        <v>0</v>
      </c>
      <c r="G13" s="129">
        <f t="shared" si="0"/>
        <v>45.65</v>
      </c>
      <c r="H13" s="129">
        <f t="shared" si="0"/>
        <v>0</v>
      </c>
      <c r="I13" s="129">
        <f t="shared" si="0"/>
        <v>0</v>
      </c>
      <c r="J13" s="129">
        <f t="shared" si="0"/>
        <v>-33274.57</v>
      </c>
      <c r="K13" s="129">
        <f t="shared" si="0"/>
        <v>0</v>
      </c>
      <c r="L13" s="129">
        <f t="shared" si="0"/>
        <v>0</v>
      </c>
      <c r="M13" s="129">
        <f t="shared" si="0"/>
        <v>0</v>
      </c>
      <c r="N13" s="129">
        <f t="shared" ref="N13:N25" si="1">SUM(D13:M13)</f>
        <v>0</v>
      </c>
      <c r="O13" s="91"/>
    </row>
    <row r="14" spans="2:15" ht="15" customHeight="1">
      <c r="B14" s="134" t="s">
        <v>155</v>
      </c>
      <c r="C14" s="133" t="s">
        <v>142</v>
      </c>
      <c r="D14" s="132">
        <v>0</v>
      </c>
      <c r="E14" s="132">
        <v>28.92</v>
      </c>
      <c r="F14" s="132" t="s">
        <v>21</v>
      </c>
      <c r="G14" s="132">
        <v>45.65</v>
      </c>
      <c r="H14" s="132" t="s">
        <v>21</v>
      </c>
      <c r="I14" s="132" t="s">
        <v>21</v>
      </c>
      <c r="J14" s="132">
        <v>-74.569999999999993</v>
      </c>
      <c r="K14" s="132" t="s">
        <v>21</v>
      </c>
      <c r="L14" s="132" t="s">
        <v>21</v>
      </c>
      <c r="M14" s="132" t="s">
        <v>21</v>
      </c>
      <c r="N14" s="132">
        <f t="shared" si="1"/>
        <v>0</v>
      </c>
      <c r="O14" s="92"/>
    </row>
    <row r="15" spans="2:15" ht="15" customHeight="1">
      <c r="B15" s="134" t="s">
        <v>154</v>
      </c>
      <c r="C15" s="133" t="s">
        <v>140</v>
      </c>
      <c r="D15" s="132">
        <v>0</v>
      </c>
      <c r="E15" s="132">
        <v>33200</v>
      </c>
      <c r="F15" s="132" t="s">
        <v>21</v>
      </c>
      <c r="G15" s="132" t="s">
        <v>21</v>
      </c>
      <c r="H15" s="132" t="s">
        <v>21</v>
      </c>
      <c r="I15" s="132" t="s">
        <v>21</v>
      </c>
      <c r="J15" s="132">
        <v>-33200</v>
      </c>
      <c r="K15" s="132" t="s">
        <v>21</v>
      </c>
      <c r="L15" s="132" t="s">
        <v>21</v>
      </c>
      <c r="M15" s="132" t="s">
        <v>21</v>
      </c>
      <c r="N15" s="132">
        <f t="shared" si="1"/>
        <v>0</v>
      </c>
      <c r="O15" s="91"/>
    </row>
    <row r="16" spans="2:15" ht="74.25" customHeight="1">
      <c r="B16" s="131" t="s">
        <v>153</v>
      </c>
      <c r="C16" s="130" t="s">
        <v>152</v>
      </c>
      <c r="D16" s="129">
        <f t="shared" ref="D16:M16" si="2">SUM(D17:D18)</f>
        <v>92290.95</v>
      </c>
      <c r="E16" s="129">
        <f t="shared" si="2"/>
        <v>223374.71000000002</v>
      </c>
      <c r="F16" s="129">
        <f t="shared" si="2"/>
        <v>0</v>
      </c>
      <c r="G16" s="129">
        <f t="shared" si="2"/>
        <v>10.41</v>
      </c>
      <c r="H16" s="129">
        <f t="shared" si="2"/>
        <v>0</v>
      </c>
      <c r="I16" s="129">
        <f t="shared" si="2"/>
        <v>0</v>
      </c>
      <c r="J16" s="129">
        <f t="shared" si="2"/>
        <v>-216852.91</v>
      </c>
      <c r="K16" s="129">
        <f t="shared" si="2"/>
        <v>0</v>
      </c>
      <c r="L16" s="129">
        <f t="shared" si="2"/>
        <v>0</v>
      </c>
      <c r="M16" s="129">
        <f t="shared" si="2"/>
        <v>0</v>
      </c>
      <c r="N16" s="129">
        <f t="shared" si="1"/>
        <v>98823.16</v>
      </c>
      <c r="O16" s="91"/>
    </row>
    <row r="17" spans="1:26" ht="15" customHeight="1">
      <c r="B17" s="134" t="s">
        <v>151</v>
      </c>
      <c r="C17" s="133" t="s">
        <v>142</v>
      </c>
      <c r="D17" s="132">
        <v>92290.95</v>
      </c>
      <c r="E17" s="132">
        <v>12340.45</v>
      </c>
      <c r="F17" s="132">
        <v>36</v>
      </c>
      <c r="G17" s="132">
        <v>10.41</v>
      </c>
      <c r="H17" s="132" t="s">
        <v>21</v>
      </c>
      <c r="I17" s="132" t="s">
        <v>21</v>
      </c>
      <c r="J17" s="132">
        <v>-8093.39</v>
      </c>
      <c r="K17" s="132" t="s">
        <v>21</v>
      </c>
      <c r="L17" s="132" t="s">
        <v>21</v>
      </c>
      <c r="M17" s="132">
        <v>0</v>
      </c>
      <c r="N17" s="132">
        <f t="shared" si="1"/>
        <v>96584.42</v>
      </c>
      <c r="O17" s="91"/>
    </row>
    <row r="18" spans="1:26" ht="15" customHeight="1">
      <c r="B18" s="134" t="s">
        <v>150</v>
      </c>
      <c r="C18" s="133" t="s">
        <v>140</v>
      </c>
      <c r="D18" s="132">
        <v>0</v>
      </c>
      <c r="E18" s="132">
        <v>211034.26</v>
      </c>
      <c r="F18" s="132">
        <v>-36</v>
      </c>
      <c r="G18" s="132" t="s">
        <v>21</v>
      </c>
      <c r="H18" s="132" t="s">
        <v>21</v>
      </c>
      <c r="I18" s="132" t="s">
        <v>21</v>
      </c>
      <c r="J18" s="132">
        <v>-208759.52</v>
      </c>
      <c r="K18" s="132" t="s">
        <v>21</v>
      </c>
      <c r="L18" s="132" t="s">
        <v>21</v>
      </c>
      <c r="M18" s="132">
        <v>0</v>
      </c>
      <c r="N18" s="132">
        <f t="shared" si="1"/>
        <v>2238.7400000000198</v>
      </c>
      <c r="O18" s="91"/>
    </row>
    <row r="19" spans="1:26" ht="114.75" customHeight="1">
      <c r="B19" s="131" t="s">
        <v>149</v>
      </c>
      <c r="C19" s="130" t="s">
        <v>148</v>
      </c>
      <c r="D19" s="129">
        <f t="shared" ref="D19:M19" si="3">SUM(D20:D21)</f>
        <v>0</v>
      </c>
      <c r="E19" s="129">
        <f t="shared" si="3"/>
        <v>0</v>
      </c>
      <c r="F19" s="129">
        <f t="shared" si="3"/>
        <v>0</v>
      </c>
      <c r="G19" s="129">
        <f t="shared" si="3"/>
        <v>0</v>
      </c>
      <c r="H19" s="129">
        <f t="shared" si="3"/>
        <v>0</v>
      </c>
      <c r="I19" s="129">
        <f t="shared" si="3"/>
        <v>0</v>
      </c>
      <c r="J19" s="129">
        <f t="shared" si="3"/>
        <v>0</v>
      </c>
      <c r="K19" s="129">
        <f t="shared" si="3"/>
        <v>0</v>
      </c>
      <c r="L19" s="129">
        <f t="shared" si="3"/>
        <v>0</v>
      </c>
      <c r="M19" s="129">
        <f t="shared" si="3"/>
        <v>0</v>
      </c>
      <c r="N19" s="129">
        <f t="shared" si="1"/>
        <v>0</v>
      </c>
      <c r="O19" s="91"/>
    </row>
    <row r="20" spans="1:26" ht="15" customHeight="1">
      <c r="B20" s="134" t="s">
        <v>147</v>
      </c>
      <c r="C20" s="133" t="s">
        <v>142</v>
      </c>
      <c r="D20" s="132">
        <v>0</v>
      </c>
      <c r="E20" s="132" t="s">
        <v>21</v>
      </c>
      <c r="F20" s="132" t="s">
        <v>21</v>
      </c>
      <c r="G20" s="132" t="s">
        <v>21</v>
      </c>
      <c r="H20" s="132" t="s">
        <v>21</v>
      </c>
      <c r="I20" s="132" t="s">
        <v>21</v>
      </c>
      <c r="J20" s="132" t="s">
        <v>21</v>
      </c>
      <c r="K20" s="132" t="s">
        <v>21</v>
      </c>
      <c r="L20" s="132" t="s">
        <v>21</v>
      </c>
      <c r="M20" s="132" t="s">
        <v>21</v>
      </c>
      <c r="N20" s="132">
        <f t="shared" si="1"/>
        <v>0</v>
      </c>
      <c r="O20" s="91"/>
    </row>
    <row r="21" spans="1:26" ht="15" customHeight="1">
      <c r="B21" s="134" t="s">
        <v>146</v>
      </c>
      <c r="C21" s="133" t="s">
        <v>140</v>
      </c>
      <c r="D21" s="132">
        <v>0</v>
      </c>
      <c r="E21" s="132" t="s">
        <v>21</v>
      </c>
      <c r="F21" s="132" t="s">
        <v>21</v>
      </c>
      <c r="G21" s="132" t="s">
        <v>21</v>
      </c>
      <c r="H21" s="132" t="s">
        <v>21</v>
      </c>
      <c r="I21" s="132" t="s">
        <v>21</v>
      </c>
      <c r="J21" s="132" t="s">
        <v>21</v>
      </c>
      <c r="K21" s="132" t="s">
        <v>21</v>
      </c>
      <c r="L21" s="132" t="s">
        <v>21</v>
      </c>
      <c r="M21" s="132" t="s">
        <v>21</v>
      </c>
      <c r="N21" s="132">
        <f t="shared" si="1"/>
        <v>0</v>
      </c>
      <c r="O21" s="91"/>
    </row>
    <row r="22" spans="1:26" ht="27.75" customHeight="1">
      <c r="B22" s="131" t="s">
        <v>145</v>
      </c>
      <c r="C22" s="130" t="s">
        <v>144</v>
      </c>
      <c r="D22" s="129">
        <f t="shared" ref="D22:M22" si="4">SUM(D23:D24)</f>
        <v>3927.95</v>
      </c>
      <c r="E22" s="129">
        <f t="shared" si="4"/>
        <v>16916.2</v>
      </c>
      <c r="F22" s="129">
        <f t="shared" si="4"/>
        <v>0</v>
      </c>
      <c r="G22" s="129">
        <f t="shared" si="4"/>
        <v>100.74</v>
      </c>
      <c r="H22" s="129">
        <f t="shared" si="4"/>
        <v>0</v>
      </c>
      <c r="I22" s="129">
        <f t="shared" si="4"/>
        <v>0</v>
      </c>
      <c r="J22" s="129">
        <f t="shared" si="4"/>
        <v>-16485.129999999997</v>
      </c>
      <c r="K22" s="129">
        <f t="shared" si="4"/>
        <v>0</v>
      </c>
      <c r="L22" s="129">
        <f t="shared" si="4"/>
        <v>-376.2</v>
      </c>
      <c r="M22" s="129">
        <f t="shared" si="4"/>
        <v>0</v>
      </c>
      <c r="N22" s="129">
        <f t="shared" si="1"/>
        <v>4083.5600000000059</v>
      </c>
      <c r="O22" s="91"/>
    </row>
    <row r="23" spans="1:26" ht="15" customHeight="1">
      <c r="B23" s="134" t="s">
        <v>143</v>
      </c>
      <c r="C23" s="133" t="s">
        <v>142</v>
      </c>
      <c r="D23" s="132">
        <v>0</v>
      </c>
      <c r="E23" s="132">
        <v>19.12</v>
      </c>
      <c r="F23" s="132">
        <v>5031.71</v>
      </c>
      <c r="G23" s="132">
        <v>100.74</v>
      </c>
      <c r="H23" s="132" t="s">
        <v>21</v>
      </c>
      <c r="I23" s="132" t="s">
        <v>21</v>
      </c>
      <c r="J23" s="132">
        <v>-5151.57</v>
      </c>
      <c r="K23" s="132" t="s">
        <v>21</v>
      </c>
      <c r="L23" s="132" t="s">
        <v>21</v>
      </c>
      <c r="M23" s="132" t="s">
        <v>21</v>
      </c>
      <c r="N23" s="132">
        <f t="shared" si="1"/>
        <v>0</v>
      </c>
      <c r="O23" s="91"/>
    </row>
    <row r="24" spans="1:26" ht="15" customHeight="1">
      <c r="B24" s="134" t="s">
        <v>141</v>
      </c>
      <c r="C24" s="133" t="s">
        <v>140</v>
      </c>
      <c r="D24" s="132">
        <v>3927.95</v>
      </c>
      <c r="E24" s="132">
        <v>16897.080000000002</v>
      </c>
      <c r="F24" s="132">
        <v>-5031.71</v>
      </c>
      <c r="G24" s="132" t="s">
        <v>21</v>
      </c>
      <c r="H24" s="132" t="s">
        <v>21</v>
      </c>
      <c r="I24" s="132" t="s">
        <v>21</v>
      </c>
      <c r="J24" s="132">
        <v>-11333.56</v>
      </c>
      <c r="K24" s="132" t="s">
        <v>21</v>
      </c>
      <c r="L24" s="132">
        <v>-376.2</v>
      </c>
      <c r="M24" s="132" t="s">
        <v>21</v>
      </c>
      <c r="N24" s="132">
        <f t="shared" si="1"/>
        <v>4083.560000000004</v>
      </c>
      <c r="O24" s="91"/>
    </row>
    <row r="25" spans="1:26" ht="28.5" customHeight="1">
      <c r="B25" s="131" t="s">
        <v>139</v>
      </c>
      <c r="C25" s="130" t="s">
        <v>138</v>
      </c>
      <c r="D25" s="129">
        <f t="shared" ref="D25:M25" si="5">SUM(D13,D16,D19,D22)</f>
        <v>96218.9</v>
      </c>
      <c r="E25" s="129">
        <f t="shared" si="5"/>
        <v>273519.83</v>
      </c>
      <c r="F25" s="129">
        <f t="shared" si="5"/>
        <v>0</v>
      </c>
      <c r="G25" s="129">
        <f t="shared" si="5"/>
        <v>156.80000000000001</v>
      </c>
      <c r="H25" s="129">
        <f t="shared" si="5"/>
        <v>0</v>
      </c>
      <c r="I25" s="129">
        <f t="shared" si="5"/>
        <v>0</v>
      </c>
      <c r="J25" s="129">
        <f t="shared" si="5"/>
        <v>-266612.61</v>
      </c>
      <c r="K25" s="129">
        <f t="shared" si="5"/>
        <v>0</v>
      </c>
      <c r="L25" s="129">
        <f t="shared" si="5"/>
        <v>-376.2</v>
      </c>
      <c r="M25" s="129">
        <f t="shared" si="5"/>
        <v>0</v>
      </c>
      <c r="N25" s="129">
        <f t="shared" si="1"/>
        <v>102906.71999999999</v>
      </c>
      <c r="O25" s="91"/>
    </row>
    <row r="26" spans="1:26" ht="15" customHeight="1">
      <c r="B26" s="139" t="s">
        <v>137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1:26" s="90" customFormat="1" ht="15" customHeight="1">
      <c r="A27" s="89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</row>
    <row r="28" spans="1:26" s="90" customFormat="1" ht="15" customHeight="1">
      <c r="A28" s="8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Z28" s="89"/>
    </row>
    <row r="29" spans="1:26" s="88" customFormat="1" ht="12.75" customHeight="1">
      <c r="A29" s="89"/>
    </row>
  </sheetData>
  <mergeCells count="12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G7:I7"/>
    <mergeCell ref="G9:I9"/>
  </mergeCells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0974-F7F4-4F9F-B49A-5267EEB9CDCA}">
  <dimension ref="B1:J64"/>
  <sheetViews>
    <sheetView showGridLines="0" topLeftCell="A37" zoomScaleSheetLayoutView="100" workbookViewId="0">
      <selection activeCell="L65" sqref="L65"/>
    </sheetView>
  </sheetViews>
  <sheetFormatPr defaultRowHeight="12.75"/>
  <cols>
    <col min="1" max="1" width="3.140625" style="94" customWidth="1"/>
    <col min="2" max="2" width="8" style="94" customWidth="1"/>
    <col min="3" max="3" width="1.5703125" style="94" hidden="1" customWidth="1"/>
    <col min="4" max="4" width="30.140625" style="94" customWidth="1"/>
    <col min="5" max="5" width="18.28515625" style="94" customWidth="1"/>
    <col min="6" max="6" width="9.140625" style="94" hidden="1" customWidth="1"/>
    <col min="7" max="7" width="11.7109375" style="94" customWidth="1"/>
    <col min="8" max="8" width="13.140625" style="94" customWidth="1"/>
    <col min="9" max="9" width="14.7109375" style="94" customWidth="1"/>
    <col min="10" max="10" width="15.85546875" style="94" customWidth="1"/>
    <col min="11" max="11" width="9.140625" style="94"/>
    <col min="12" max="12" width="88.85546875" style="94" customWidth="1"/>
    <col min="13" max="16384" width="9.140625" style="94"/>
  </cols>
  <sheetData>
    <row r="1" spans="2:10" ht="30" customHeight="1">
      <c r="B1" s="150" t="s">
        <v>0</v>
      </c>
      <c r="C1" s="150"/>
      <c r="D1" s="150"/>
      <c r="E1" s="150"/>
      <c r="F1" s="150"/>
      <c r="G1" s="150"/>
      <c r="H1" s="150"/>
      <c r="I1" s="150"/>
      <c r="J1" s="150"/>
    </row>
    <row r="2" spans="2:10" ht="15.75" customHeight="1">
      <c r="E2" s="103"/>
      <c r="H2" s="102" t="s">
        <v>259</v>
      </c>
      <c r="I2" s="101"/>
      <c r="J2" s="101"/>
    </row>
    <row r="3" spans="2:10" ht="15.75" customHeight="1">
      <c r="H3" s="102" t="s">
        <v>2</v>
      </c>
      <c r="I3" s="101"/>
      <c r="J3" s="101"/>
    </row>
    <row r="4" spans="2:10" ht="4.5" customHeight="1"/>
    <row r="5" spans="2:10" ht="15.75" customHeight="1">
      <c r="B5" s="151" t="s">
        <v>258</v>
      </c>
      <c r="C5" s="151"/>
      <c r="D5" s="151"/>
      <c r="E5" s="151"/>
      <c r="F5" s="151"/>
      <c r="G5" s="151"/>
      <c r="H5" s="151"/>
      <c r="I5" s="151"/>
      <c r="J5" s="151"/>
    </row>
    <row r="6" spans="2:10" ht="15.75" customHeight="1">
      <c r="B6" s="152" t="s">
        <v>257</v>
      </c>
      <c r="C6" s="152"/>
      <c r="D6" s="152"/>
      <c r="E6" s="152"/>
      <c r="F6" s="152"/>
      <c r="G6" s="152"/>
      <c r="H6" s="152"/>
      <c r="I6" s="152"/>
      <c r="J6" s="152"/>
    </row>
    <row r="7" spans="2:10" ht="15.75" customHeight="1">
      <c r="B7" s="153" t="s">
        <v>4</v>
      </c>
      <c r="C7" s="153"/>
      <c r="D7" s="153"/>
      <c r="E7" s="153"/>
      <c r="F7" s="153"/>
      <c r="G7" s="153"/>
      <c r="H7" s="153"/>
      <c r="I7" s="153"/>
      <c r="J7" s="153"/>
    </row>
    <row r="8" spans="2:10" ht="15" customHeight="1">
      <c r="B8" s="154" t="s">
        <v>256</v>
      </c>
      <c r="C8" s="154"/>
      <c r="D8" s="154"/>
      <c r="E8" s="154"/>
      <c r="F8" s="154"/>
      <c r="G8" s="154"/>
      <c r="H8" s="154"/>
      <c r="I8" s="154"/>
      <c r="J8" s="154"/>
    </row>
    <row r="9" spans="2:10" ht="15" customHeight="1">
      <c r="B9" s="155" t="s">
        <v>270</v>
      </c>
      <c r="C9" s="155"/>
      <c r="D9" s="155"/>
      <c r="E9" s="155"/>
      <c r="F9" s="155"/>
      <c r="G9" s="155"/>
      <c r="H9" s="155"/>
      <c r="I9" s="155"/>
      <c r="J9" s="155"/>
    </row>
    <row r="10" spans="2:10" ht="15" customHeight="1">
      <c r="B10" s="156" t="s">
        <v>255</v>
      </c>
      <c r="C10" s="156"/>
      <c r="D10" s="156"/>
      <c r="E10" s="156"/>
      <c r="F10" s="156"/>
      <c r="G10" s="156"/>
      <c r="H10" s="156"/>
      <c r="I10" s="156"/>
      <c r="J10" s="156"/>
    </row>
    <row r="11" spans="2:10" ht="15" customHeight="1">
      <c r="B11" s="156" t="s">
        <v>254</v>
      </c>
      <c r="C11" s="156"/>
      <c r="D11" s="156"/>
      <c r="E11" s="156"/>
      <c r="F11" s="156"/>
      <c r="G11" s="156"/>
      <c r="H11" s="156"/>
      <c r="I11" s="156"/>
      <c r="J11" s="156"/>
    </row>
    <row r="12" spans="2:10" ht="12" customHeight="1">
      <c r="B12" s="157"/>
      <c r="C12" s="157"/>
      <c r="D12" s="157"/>
      <c r="E12" s="157"/>
      <c r="F12" s="157"/>
      <c r="G12" s="157"/>
      <c r="H12" s="157"/>
      <c r="I12" s="157"/>
      <c r="J12" s="157"/>
    </row>
    <row r="13" spans="2:10" ht="15" customHeight="1">
      <c r="B13" s="158" t="s">
        <v>253</v>
      </c>
      <c r="C13" s="158"/>
      <c r="D13" s="158"/>
      <c r="E13" s="158"/>
      <c r="F13" s="158"/>
      <c r="G13" s="158"/>
      <c r="H13" s="158"/>
      <c r="I13" s="158"/>
      <c r="J13" s="158"/>
    </row>
    <row r="14" spans="2:10" ht="9.75" customHeight="1">
      <c r="B14" s="156"/>
      <c r="C14" s="156"/>
      <c r="D14" s="156"/>
      <c r="E14" s="156"/>
      <c r="F14" s="156"/>
      <c r="G14" s="156"/>
      <c r="H14" s="156"/>
      <c r="I14" s="156"/>
      <c r="J14" s="156"/>
    </row>
    <row r="15" spans="2:10" ht="15" customHeight="1">
      <c r="B15" s="158" t="s">
        <v>8</v>
      </c>
      <c r="C15" s="158"/>
      <c r="D15" s="158"/>
      <c r="E15" s="158"/>
      <c r="F15" s="158"/>
      <c r="G15" s="158"/>
      <c r="H15" s="158"/>
      <c r="I15" s="158"/>
      <c r="J15" s="158"/>
    </row>
    <row r="16" spans="2:10" ht="9.75" customHeight="1">
      <c r="B16" s="111"/>
      <c r="C16" s="95"/>
      <c r="D16" s="95"/>
      <c r="E16" s="95"/>
      <c r="F16" s="95"/>
      <c r="G16" s="95"/>
      <c r="H16" s="95"/>
      <c r="I16" s="95"/>
      <c r="J16" s="95"/>
    </row>
    <row r="17" spans="2:10" ht="15" customHeight="1">
      <c r="B17" s="159" t="s">
        <v>268</v>
      </c>
      <c r="C17" s="159"/>
      <c r="D17" s="159"/>
      <c r="E17" s="159"/>
      <c r="F17" s="159"/>
      <c r="G17" s="159"/>
      <c r="H17" s="159"/>
      <c r="I17" s="159"/>
      <c r="J17" s="159"/>
    </row>
    <row r="18" spans="2:10" ht="15" customHeight="1">
      <c r="B18" s="156" t="s">
        <v>9</v>
      </c>
      <c r="C18" s="156"/>
      <c r="D18" s="156"/>
      <c r="E18" s="156"/>
      <c r="F18" s="156"/>
      <c r="G18" s="156"/>
      <c r="H18" s="156"/>
      <c r="I18" s="156"/>
      <c r="J18" s="156"/>
    </row>
    <row r="19" spans="2:10" s="95" customFormat="1" ht="15" customHeight="1">
      <c r="B19" s="160" t="s">
        <v>269</v>
      </c>
      <c r="C19" s="160"/>
      <c r="D19" s="160"/>
      <c r="E19" s="160"/>
      <c r="F19" s="160"/>
      <c r="G19" s="160"/>
      <c r="H19" s="160"/>
      <c r="I19" s="160"/>
      <c r="J19" s="160"/>
    </row>
    <row r="20" spans="2:10" s="100" customFormat="1" ht="50.1" customHeight="1">
      <c r="B20" s="161" t="s">
        <v>10</v>
      </c>
      <c r="C20" s="162"/>
      <c r="D20" s="161" t="s">
        <v>11</v>
      </c>
      <c r="E20" s="163"/>
      <c r="F20" s="163"/>
      <c r="G20" s="162"/>
      <c r="H20" s="128" t="s">
        <v>252</v>
      </c>
      <c r="I20" s="128" t="s">
        <v>250</v>
      </c>
      <c r="J20" s="128" t="s">
        <v>251</v>
      </c>
    </row>
    <row r="21" spans="2:10" ht="15.75" customHeight="1">
      <c r="B21" s="126" t="s">
        <v>15</v>
      </c>
      <c r="C21" s="121" t="s">
        <v>249</v>
      </c>
      <c r="D21" s="164" t="s">
        <v>249</v>
      </c>
      <c r="E21" s="165"/>
      <c r="F21" s="165"/>
      <c r="G21" s="166"/>
      <c r="H21" s="123"/>
      <c r="I21" s="118">
        <f>SUM(I22,I27,I28)</f>
        <v>275157.77999999997</v>
      </c>
      <c r="J21" s="118">
        <f>SUM(J22,J27,J28)</f>
        <v>203237.39</v>
      </c>
    </row>
    <row r="22" spans="2:10" ht="15.75" customHeight="1">
      <c r="B22" s="125" t="s">
        <v>17</v>
      </c>
      <c r="C22" s="116" t="s">
        <v>248</v>
      </c>
      <c r="D22" s="167" t="s">
        <v>248</v>
      </c>
      <c r="E22" s="168"/>
      <c r="F22" s="168"/>
      <c r="G22" s="169"/>
      <c r="H22" s="124" t="s">
        <v>260</v>
      </c>
      <c r="I22" s="114">
        <f>SUM(I23:I26)</f>
        <v>267136.18</v>
      </c>
      <c r="J22" s="114">
        <f>SUM(J23:J26)</f>
        <v>200601.39</v>
      </c>
    </row>
    <row r="23" spans="2:10" ht="15.75" customHeight="1">
      <c r="B23" s="125" t="s">
        <v>247</v>
      </c>
      <c r="C23" s="116" t="s">
        <v>85</v>
      </c>
      <c r="D23" s="167" t="s">
        <v>85</v>
      </c>
      <c r="E23" s="168"/>
      <c r="F23" s="168"/>
      <c r="G23" s="169"/>
      <c r="H23" s="124"/>
      <c r="I23" s="122">
        <v>33274.57</v>
      </c>
      <c r="J23" s="122">
        <v>32450</v>
      </c>
    </row>
    <row r="24" spans="2:10" ht="15.75" customHeight="1">
      <c r="B24" s="125" t="s">
        <v>246</v>
      </c>
      <c r="C24" s="117" t="s">
        <v>245</v>
      </c>
      <c r="D24" s="170" t="s">
        <v>245</v>
      </c>
      <c r="E24" s="171"/>
      <c r="F24" s="171"/>
      <c r="G24" s="172"/>
      <c r="H24" s="124"/>
      <c r="I24" s="122">
        <v>217376.48</v>
      </c>
      <c r="J24" s="122">
        <v>166435.95000000001</v>
      </c>
    </row>
    <row r="25" spans="2:10" ht="15.75" customHeight="1">
      <c r="B25" s="125" t="s">
        <v>244</v>
      </c>
      <c r="C25" s="116" t="s">
        <v>243</v>
      </c>
      <c r="D25" s="170" t="s">
        <v>243</v>
      </c>
      <c r="E25" s="171"/>
      <c r="F25" s="171"/>
      <c r="G25" s="172"/>
      <c r="H25" s="124"/>
      <c r="I25" s="122">
        <v>0</v>
      </c>
      <c r="J25" s="122">
        <v>0</v>
      </c>
    </row>
    <row r="26" spans="2:10" ht="15.75" customHeight="1">
      <c r="B26" s="125" t="s">
        <v>242</v>
      </c>
      <c r="C26" s="117" t="s">
        <v>241</v>
      </c>
      <c r="D26" s="170" t="s">
        <v>241</v>
      </c>
      <c r="E26" s="171"/>
      <c r="F26" s="171"/>
      <c r="G26" s="172"/>
      <c r="H26" s="124"/>
      <c r="I26" s="122">
        <v>16485.13</v>
      </c>
      <c r="J26" s="122">
        <v>1715.44</v>
      </c>
    </row>
    <row r="27" spans="2:10" ht="15.75" customHeight="1">
      <c r="B27" s="125" t="s">
        <v>30</v>
      </c>
      <c r="C27" s="116" t="s">
        <v>240</v>
      </c>
      <c r="D27" s="170" t="s">
        <v>240</v>
      </c>
      <c r="E27" s="171"/>
      <c r="F27" s="171"/>
      <c r="G27" s="172"/>
      <c r="H27" s="124"/>
      <c r="I27" s="114"/>
      <c r="J27" s="127"/>
    </row>
    <row r="28" spans="2:10" ht="15.75" customHeight="1">
      <c r="B28" s="125" t="s">
        <v>50</v>
      </c>
      <c r="C28" s="116" t="s">
        <v>239</v>
      </c>
      <c r="D28" s="170" t="s">
        <v>239</v>
      </c>
      <c r="E28" s="171"/>
      <c r="F28" s="171"/>
      <c r="G28" s="172"/>
      <c r="H28" s="124"/>
      <c r="I28" s="114">
        <f>SUM(I29)+SUM(I30)</f>
        <v>8021.6</v>
      </c>
      <c r="J28" s="114">
        <f>SUM(J29)+SUM(J30)</f>
        <v>2636</v>
      </c>
    </row>
    <row r="29" spans="2:10" ht="15.75" customHeight="1">
      <c r="B29" s="125" t="s">
        <v>238</v>
      </c>
      <c r="C29" s="117" t="s">
        <v>237</v>
      </c>
      <c r="D29" s="170" t="s">
        <v>237</v>
      </c>
      <c r="E29" s="171"/>
      <c r="F29" s="171"/>
      <c r="G29" s="172"/>
      <c r="H29" s="124"/>
      <c r="I29" s="122">
        <v>8021.6</v>
      </c>
      <c r="J29" s="122">
        <v>2636</v>
      </c>
    </row>
    <row r="30" spans="2:10" ht="15.75" customHeight="1">
      <c r="B30" s="125" t="s">
        <v>236</v>
      </c>
      <c r="C30" s="117" t="s">
        <v>235</v>
      </c>
      <c r="D30" s="170" t="s">
        <v>235</v>
      </c>
      <c r="E30" s="171"/>
      <c r="F30" s="171"/>
      <c r="G30" s="172"/>
      <c r="H30" s="124"/>
      <c r="I30" s="122" t="s">
        <v>21</v>
      </c>
      <c r="J30" s="122" t="s">
        <v>21</v>
      </c>
    </row>
    <row r="31" spans="2:10" ht="15.75" customHeight="1">
      <c r="B31" s="126" t="s">
        <v>56</v>
      </c>
      <c r="C31" s="121" t="s">
        <v>234</v>
      </c>
      <c r="D31" s="164" t="s">
        <v>234</v>
      </c>
      <c r="E31" s="165"/>
      <c r="F31" s="165"/>
      <c r="G31" s="166"/>
      <c r="H31" s="123" t="s">
        <v>261</v>
      </c>
      <c r="I31" s="118">
        <f>SUM(I32:I45)</f>
        <v>275473.53999999998</v>
      </c>
      <c r="J31" s="118">
        <f>SUM(J32:J45)</f>
        <v>202401.37999999998</v>
      </c>
    </row>
    <row r="32" spans="2:10" ht="15.75" customHeight="1">
      <c r="B32" s="125" t="s">
        <v>17</v>
      </c>
      <c r="C32" s="116" t="s">
        <v>233</v>
      </c>
      <c r="D32" s="170" t="s">
        <v>232</v>
      </c>
      <c r="E32" s="171"/>
      <c r="F32" s="171"/>
      <c r="G32" s="172"/>
      <c r="H32" s="124"/>
      <c r="I32" s="122">
        <v>210292.03</v>
      </c>
      <c r="J32" s="122">
        <v>172395.69</v>
      </c>
    </row>
    <row r="33" spans="2:10" ht="15.75" customHeight="1">
      <c r="B33" s="125" t="s">
        <v>30</v>
      </c>
      <c r="C33" s="116" t="s">
        <v>231</v>
      </c>
      <c r="D33" s="170" t="s">
        <v>230</v>
      </c>
      <c r="E33" s="171"/>
      <c r="F33" s="171"/>
      <c r="G33" s="172"/>
      <c r="H33" s="124"/>
      <c r="I33" s="122">
        <v>2811.9</v>
      </c>
      <c r="J33" s="122">
        <v>2693.37</v>
      </c>
    </row>
    <row r="34" spans="2:10" ht="15.75" customHeight="1">
      <c r="B34" s="125" t="s">
        <v>50</v>
      </c>
      <c r="C34" s="116" t="s">
        <v>229</v>
      </c>
      <c r="D34" s="170" t="s">
        <v>228</v>
      </c>
      <c r="E34" s="171"/>
      <c r="F34" s="171"/>
      <c r="G34" s="172"/>
      <c r="H34" s="124"/>
      <c r="I34" s="122">
        <v>21081.97</v>
      </c>
      <c r="J34" s="122">
        <v>10752.38</v>
      </c>
    </row>
    <row r="35" spans="2:10" ht="15.75" customHeight="1">
      <c r="B35" s="125" t="s">
        <v>52</v>
      </c>
      <c r="C35" s="116" t="s">
        <v>227</v>
      </c>
      <c r="D35" s="167" t="s">
        <v>226</v>
      </c>
      <c r="E35" s="168"/>
      <c r="F35" s="168"/>
      <c r="G35" s="169"/>
      <c r="H35" s="124"/>
      <c r="I35" s="122">
        <v>223</v>
      </c>
      <c r="J35" s="122">
        <v>0</v>
      </c>
    </row>
    <row r="36" spans="2:10" ht="15.75" customHeight="1">
      <c r="B36" s="125" t="s">
        <v>54</v>
      </c>
      <c r="C36" s="116" t="s">
        <v>225</v>
      </c>
      <c r="D36" s="167" t="s">
        <v>224</v>
      </c>
      <c r="E36" s="168"/>
      <c r="F36" s="168"/>
      <c r="G36" s="169"/>
      <c r="H36" s="124"/>
      <c r="I36" s="122">
        <v>246.7</v>
      </c>
      <c r="J36" s="122" t="s">
        <v>21</v>
      </c>
    </row>
    <row r="37" spans="2:10" ht="15.75" customHeight="1">
      <c r="B37" s="125" t="s">
        <v>223</v>
      </c>
      <c r="C37" s="116" t="s">
        <v>222</v>
      </c>
      <c r="D37" s="167" t="s">
        <v>221</v>
      </c>
      <c r="E37" s="168"/>
      <c r="F37" s="168"/>
      <c r="G37" s="169"/>
      <c r="H37" s="124"/>
      <c r="I37" s="122">
        <v>507.22</v>
      </c>
      <c r="J37" s="122">
        <v>3765.9</v>
      </c>
    </row>
    <row r="38" spans="2:10" ht="15.75" customHeight="1">
      <c r="B38" s="125" t="s">
        <v>220</v>
      </c>
      <c r="C38" s="116" t="s">
        <v>219</v>
      </c>
      <c r="D38" s="167" t="s">
        <v>218</v>
      </c>
      <c r="E38" s="168"/>
      <c r="F38" s="168"/>
      <c r="G38" s="169"/>
      <c r="H38" s="124"/>
      <c r="I38" s="122">
        <v>520.29999999999995</v>
      </c>
      <c r="J38" s="122">
        <v>111</v>
      </c>
    </row>
    <row r="39" spans="2:10" ht="15.75" customHeight="1">
      <c r="B39" s="125" t="s">
        <v>217</v>
      </c>
      <c r="C39" s="116" t="s">
        <v>216</v>
      </c>
      <c r="D39" s="170" t="s">
        <v>216</v>
      </c>
      <c r="E39" s="171"/>
      <c r="F39" s="171"/>
      <c r="G39" s="172"/>
      <c r="H39" s="124"/>
      <c r="I39" s="122" t="s">
        <v>21</v>
      </c>
      <c r="J39" s="122" t="s">
        <v>21</v>
      </c>
    </row>
    <row r="40" spans="2:10" ht="15.75" customHeight="1">
      <c r="B40" s="125" t="s">
        <v>215</v>
      </c>
      <c r="C40" s="116" t="s">
        <v>214</v>
      </c>
      <c r="D40" s="167" t="s">
        <v>214</v>
      </c>
      <c r="E40" s="168"/>
      <c r="F40" s="168"/>
      <c r="G40" s="169"/>
      <c r="H40" s="124"/>
      <c r="I40" s="122">
        <v>13481.76</v>
      </c>
      <c r="J40" s="122">
        <v>2588.27</v>
      </c>
    </row>
    <row r="41" spans="2:10" ht="15.75" customHeight="1">
      <c r="B41" s="125" t="s">
        <v>213</v>
      </c>
      <c r="C41" s="116" t="s">
        <v>212</v>
      </c>
      <c r="D41" s="170" t="s">
        <v>211</v>
      </c>
      <c r="E41" s="171"/>
      <c r="F41" s="171"/>
      <c r="G41" s="172"/>
      <c r="H41" s="124"/>
      <c r="I41" s="122" t="s">
        <v>21</v>
      </c>
      <c r="J41" s="122" t="s">
        <v>21</v>
      </c>
    </row>
    <row r="42" spans="2:10" ht="15.75" customHeight="1">
      <c r="B42" s="125" t="s">
        <v>210</v>
      </c>
      <c r="C42" s="116" t="s">
        <v>209</v>
      </c>
      <c r="D42" s="170" t="s">
        <v>208</v>
      </c>
      <c r="E42" s="171"/>
      <c r="F42" s="171"/>
      <c r="G42" s="172"/>
      <c r="H42" s="124"/>
      <c r="I42" s="122" t="s">
        <v>21</v>
      </c>
      <c r="J42" s="122" t="s">
        <v>21</v>
      </c>
    </row>
    <row r="43" spans="2:10" ht="15.75" customHeight="1">
      <c r="B43" s="125" t="s">
        <v>207</v>
      </c>
      <c r="C43" s="116" t="s">
        <v>206</v>
      </c>
      <c r="D43" s="170" t="s">
        <v>205</v>
      </c>
      <c r="E43" s="171"/>
      <c r="F43" s="171"/>
      <c r="G43" s="172"/>
      <c r="H43" s="124"/>
      <c r="I43" s="122" t="s">
        <v>21</v>
      </c>
      <c r="J43" s="122" t="s">
        <v>21</v>
      </c>
    </row>
    <row r="44" spans="2:10" ht="15.75" customHeight="1">
      <c r="B44" s="125" t="s">
        <v>204</v>
      </c>
      <c r="C44" s="116" t="s">
        <v>203</v>
      </c>
      <c r="D44" s="170" t="s">
        <v>202</v>
      </c>
      <c r="E44" s="171"/>
      <c r="F44" s="171"/>
      <c r="G44" s="172"/>
      <c r="H44" s="124"/>
      <c r="I44" s="122">
        <v>26308.66</v>
      </c>
      <c r="J44" s="122">
        <v>10094.77</v>
      </c>
    </row>
    <row r="45" spans="2:10" ht="15.75" customHeight="1">
      <c r="B45" s="125" t="s">
        <v>201</v>
      </c>
      <c r="C45" s="116" t="s">
        <v>200</v>
      </c>
      <c r="D45" s="173" t="s">
        <v>199</v>
      </c>
      <c r="E45" s="174"/>
      <c r="F45" s="174"/>
      <c r="G45" s="175"/>
      <c r="H45" s="124"/>
      <c r="I45" s="122" t="s">
        <v>21</v>
      </c>
      <c r="J45" s="122" t="s">
        <v>21</v>
      </c>
    </row>
    <row r="46" spans="2:10" ht="15.75" customHeight="1">
      <c r="B46" s="121" t="s">
        <v>58</v>
      </c>
      <c r="C46" s="120" t="s">
        <v>198</v>
      </c>
      <c r="D46" s="176" t="s">
        <v>198</v>
      </c>
      <c r="E46" s="177"/>
      <c r="F46" s="177"/>
      <c r="G46" s="178"/>
      <c r="H46" s="123"/>
      <c r="I46" s="118">
        <f>I21-I31</f>
        <v>-315.76000000000931</v>
      </c>
      <c r="J46" s="118">
        <f>J21-J31</f>
        <v>836.01000000003842</v>
      </c>
    </row>
    <row r="47" spans="2:10" ht="15.75" customHeight="1">
      <c r="B47" s="121" t="s">
        <v>83</v>
      </c>
      <c r="C47" s="121" t="s">
        <v>197</v>
      </c>
      <c r="D47" s="179" t="s">
        <v>197</v>
      </c>
      <c r="E47" s="180"/>
      <c r="F47" s="180"/>
      <c r="G47" s="181"/>
      <c r="H47" s="119"/>
      <c r="I47" s="118">
        <f>IF(TYPE(I48)=1,I48,0)+IF(TYPE(I49)=1,I49,0)+IF(TYPE(I50)=1,I50,0)</f>
        <v>0</v>
      </c>
      <c r="J47" s="118">
        <f>IF(TYPE(J48)=1,J48,0)+IF(TYPE(J49)=1,J49,0)+IF(TYPE(J50)=1,J50,0)</f>
        <v>0</v>
      </c>
    </row>
    <row r="48" spans="2:10" ht="15.75" customHeight="1">
      <c r="B48" s="117" t="s">
        <v>196</v>
      </c>
      <c r="C48" s="116" t="s">
        <v>195</v>
      </c>
      <c r="D48" s="173" t="s">
        <v>194</v>
      </c>
      <c r="E48" s="174"/>
      <c r="F48" s="174"/>
      <c r="G48" s="175"/>
      <c r="H48" s="115"/>
      <c r="I48" s="114"/>
      <c r="J48" s="122"/>
    </row>
    <row r="49" spans="2:10" ht="15.75" customHeight="1">
      <c r="B49" s="117" t="s">
        <v>30</v>
      </c>
      <c r="C49" s="116" t="s">
        <v>193</v>
      </c>
      <c r="D49" s="173" t="s">
        <v>193</v>
      </c>
      <c r="E49" s="174"/>
      <c r="F49" s="174"/>
      <c r="G49" s="175"/>
      <c r="H49" s="115"/>
      <c r="I49" s="122"/>
      <c r="J49" s="122"/>
    </row>
    <row r="50" spans="2:10" ht="15.75" customHeight="1">
      <c r="B50" s="117" t="s">
        <v>192</v>
      </c>
      <c r="C50" s="116" t="s">
        <v>191</v>
      </c>
      <c r="D50" s="173" t="s">
        <v>190</v>
      </c>
      <c r="E50" s="174"/>
      <c r="F50" s="174"/>
      <c r="G50" s="175"/>
      <c r="H50" s="115"/>
      <c r="I50" s="122" t="s">
        <v>21</v>
      </c>
      <c r="J50" s="122" t="s">
        <v>21</v>
      </c>
    </row>
    <row r="51" spans="2:10" ht="15.75" customHeight="1">
      <c r="B51" s="121" t="s">
        <v>90</v>
      </c>
      <c r="C51" s="120" t="s">
        <v>189</v>
      </c>
      <c r="D51" s="176" t="s">
        <v>189</v>
      </c>
      <c r="E51" s="177"/>
      <c r="F51" s="177"/>
      <c r="G51" s="178"/>
      <c r="H51" s="119"/>
      <c r="I51" s="122" t="s">
        <v>21</v>
      </c>
      <c r="J51" s="122" t="s">
        <v>21</v>
      </c>
    </row>
    <row r="52" spans="2:10" ht="30" customHeight="1">
      <c r="B52" s="121" t="s">
        <v>117</v>
      </c>
      <c r="C52" s="120" t="s">
        <v>188</v>
      </c>
      <c r="D52" s="182" t="s">
        <v>188</v>
      </c>
      <c r="E52" s="183"/>
      <c r="F52" s="183"/>
      <c r="G52" s="184"/>
      <c r="H52" s="119"/>
      <c r="I52" s="122" t="s">
        <v>21</v>
      </c>
      <c r="J52" s="122" t="s">
        <v>21</v>
      </c>
    </row>
    <row r="53" spans="2:10" ht="15.75" customHeight="1">
      <c r="B53" s="121" t="s">
        <v>129</v>
      </c>
      <c r="C53" s="120" t="s">
        <v>187</v>
      </c>
      <c r="D53" s="176" t="s">
        <v>187</v>
      </c>
      <c r="E53" s="177"/>
      <c r="F53" s="177"/>
      <c r="G53" s="178"/>
      <c r="H53" s="119"/>
      <c r="I53" s="122" t="s">
        <v>21</v>
      </c>
      <c r="J53" s="122" t="s">
        <v>21</v>
      </c>
    </row>
    <row r="54" spans="2:10" ht="30" customHeight="1">
      <c r="B54" s="121" t="s">
        <v>186</v>
      </c>
      <c r="C54" s="121" t="s">
        <v>185</v>
      </c>
      <c r="D54" s="164" t="s">
        <v>185</v>
      </c>
      <c r="E54" s="165"/>
      <c r="F54" s="165"/>
      <c r="G54" s="166"/>
      <c r="H54" s="119"/>
      <c r="I54" s="118">
        <f>SUM(I46,I47,I51,I52,I53)</f>
        <v>-315.76000000000931</v>
      </c>
      <c r="J54" s="118">
        <f>SUM(J46,J47,J51,J52,J53)</f>
        <v>836.01000000003842</v>
      </c>
    </row>
    <row r="55" spans="2:10" ht="15.75" customHeight="1">
      <c r="B55" s="121" t="s">
        <v>17</v>
      </c>
      <c r="C55" s="121" t="s">
        <v>184</v>
      </c>
      <c r="D55" s="179" t="s">
        <v>184</v>
      </c>
      <c r="E55" s="180"/>
      <c r="F55" s="180"/>
      <c r="G55" s="181"/>
      <c r="H55" s="119"/>
      <c r="I55" s="122" t="s">
        <v>21</v>
      </c>
      <c r="J55" s="122" t="s">
        <v>21</v>
      </c>
    </row>
    <row r="56" spans="2:10" ht="15.75" customHeight="1">
      <c r="B56" s="121" t="s">
        <v>183</v>
      </c>
      <c r="C56" s="120" t="s">
        <v>182</v>
      </c>
      <c r="D56" s="176" t="s">
        <v>182</v>
      </c>
      <c r="E56" s="177"/>
      <c r="F56" s="177"/>
      <c r="G56" s="178"/>
      <c r="H56" s="119"/>
      <c r="I56" s="118">
        <f>SUM(I54,I55)</f>
        <v>-315.76000000000931</v>
      </c>
      <c r="J56" s="118">
        <f>SUM(J54,J55)</f>
        <v>836.01000000003842</v>
      </c>
    </row>
    <row r="57" spans="2:10" ht="15.75" customHeight="1">
      <c r="B57" s="117" t="s">
        <v>17</v>
      </c>
      <c r="C57" s="116" t="s">
        <v>181</v>
      </c>
      <c r="D57" s="173" t="s">
        <v>181</v>
      </c>
      <c r="E57" s="174"/>
      <c r="F57" s="174"/>
      <c r="G57" s="175"/>
      <c r="H57" s="115"/>
      <c r="I57" s="114"/>
      <c r="J57" s="114"/>
    </row>
    <row r="58" spans="2:10" ht="15.75" customHeight="1">
      <c r="B58" s="117" t="s">
        <v>30</v>
      </c>
      <c r="C58" s="116" t="s">
        <v>180</v>
      </c>
      <c r="D58" s="173" t="s">
        <v>180</v>
      </c>
      <c r="E58" s="174"/>
      <c r="F58" s="174"/>
      <c r="G58" s="175"/>
      <c r="H58" s="115"/>
      <c r="I58" s="114"/>
      <c r="J58" s="114"/>
    </row>
    <row r="59" spans="2:10">
      <c r="B59" s="99"/>
      <c r="C59" s="99"/>
      <c r="D59" s="99"/>
      <c r="E59" s="99"/>
    </row>
    <row r="60" spans="2:10" ht="15.75" customHeight="1">
      <c r="B60" s="187" t="s">
        <v>273</v>
      </c>
      <c r="C60" s="187"/>
      <c r="D60" s="187"/>
      <c r="E60" s="187"/>
      <c r="F60" s="187"/>
      <c r="G60" s="187"/>
      <c r="H60" s="113"/>
      <c r="I60" s="188" t="s">
        <v>274</v>
      </c>
      <c r="J60" s="188"/>
    </row>
    <row r="61" spans="2:10" s="95" customFormat="1" ht="18.75" customHeight="1">
      <c r="B61" s="185" t="s">
        <v>179</v>
      </c>
      <c r="C61" s="185"/>
      <c r="D61" s="185"/>
      <c r="E61" s="185"/>
      <c r="F61" s="185"/>
      <c r="G61" s="185"/>
      <c r="H61" s="96" t="s">
        <v>133</v>
      </c>
      <c r="I61" s="186" t="s">
        <v>134</v>
      </c>
      <c r="J61" s="186"/>
    </row>
    <row r="62" spans="2:10" s="95" customFormat="1" ht="10.5" customHeight="1">
      <c r="B62" s="98"/>
      <c r="C62" s="98"/>
      <c r="D62" s="98"/>
      <c r="E62" s="98"/>
      <c r="F62" s="98"/>
      <c r="G62" s="98"/>
      <c r="H62" s="98"/>
      <c r="I62" s="97"/>
      <c r="J62" s="97"/>
    </row>
    <row r="63" spans="2:10" s="95" customFormat="1" ht="15" customHeight="1">
      <c r="B63" s="187" t="s">
        <v>272</v>
      </c>
      <c r="C63" s="187"/>
      <c r="D63" s="187"/>
      <c r="E63" s="187"/>
      <c r="F63" s="187"/>
      <c r="G63" s="187"/>
      <c r="H63" s="112"/>
      <c r="I63" s="188" t="s">
        <v>135</v>
      </c>
      <c r="J63" s="188"/>
    </row>
    <row r="64" spans="2:10" s="95" customFormat="1" ht="12" customHeight="1">
      <c r="B64" s="185" t="s">
        <v>178</v>
      </c>
      <c r="C64" s="185"/>
      <c r="D64" s="185"/>
      <c r="E64" s="185"/>
      <c r="F64" s="185"/>
      <c r="G64" s="185"/>
      <c r="H64" s="96" t="s">
        <v>177</v>
      </c>
      <c r="I64" s="186" t="s">
        <v>134</v>
      </c>
      <c r="J64" s="186"/>
    </row>
  </sheetData>
  <mergeCells count="63">
    <mergeCell ref="I64:J64"/>
    <mergeCell ref="D58:G58"/>
    <mergeCell ref="B60:G60"/>
    <mergeCell ref="I60:J60"/>
    <mergeCell ref="B61:G61"/>
    <mergeCell ref="I61:J61"/>
    <mergeCell ref="B63:G63"/>
    <mergeCell ref="I63:J63"/>
    <mergeCell ref="D54:G54"/>
    <mergeCell ref="D55:G55"/>
    <mergeCell ref="D56:G56"/>
    <mergeCell ref="D57:G57"/>
    <mergeCell ref="B64:G64"/>
    <mergeCell ref="D49:G49"/>
    <mergeCell ref="D50:G50"/>
    <mergeCell ref="D51:G51"/>
    <mergeCell ref="D52:G52"/>
    <mergeCell ref="D53:G53"/>
    <mergeCell ref="D44:G44"/>
    <mergeCell ref="D45:G45"/>
    <mergeCell ref="D46:G46"/>
    <mergeCell ref="D47:G47"/>
    <mergeCell ref="D48:G48"/>
    <mergeCell ref="D39:G39"/>
    <mergeCell ref="D40:G40"/>
    <mergeCell ref="D41:G41"/>
    <mergeCell ref="D42:G42"/>
    <mergeCell ref="D43:G43"/>
    <mergeCell ref="D34:G34"/>
    <mergeCell ref="D35:G35"/>
    <mergeCell ref="D36:G36"/>
    <mergeCell ref="D37:G37"/>
    <mergeCell ref="D38:G38"/>
    <mergeCell ref="D29:G29"/>
    <mergeCell ref="D30:G30"/>
    <mergeCell ref="D31:G31"/>
    <mergeCell ref="D32:G32"/>
    <mergeCell ref="D33:G33"/>
    <mergeCell ref="D24:G24"/>
    <mergeCell ref="D25:G25"/>
    <mergeCell ref="D26:G26"/>
    <mergeCell ref="D27:G27"/>
    <mergeCell ref="D28:G28"/>
    <mergeCell ref="B20:C20"/>
    <mergeCell ref="D20:G20"/>
    <mergeCell ref="D21:G21"/>
    <mergeCell ref="D22:G22"/>
    <mergeCell ref="D23:G23"/>
    <mergeCell ref="B14:J14"/>
    <mergeCell ref="B15:J15"/>
    <mergeCell ref="B17:J17"/>
    <mergeCell ref="B18:J18"/>
    <mergeCell ref="B19:J19"/>
    <mergeCell ref="B9:J9"/>
    <mergeCell ref="B10:J10"/>
    <mergeCell ref="B11:J11"/>
    <mergeCell ref="B12:J12"/>
    <mergeCell ref="B13:J13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showGridLines="0" tabSelected="1" view="pageBreakPreview" topLeftCell="A64" zoomScaleNormal="100" zoomScaleSheetLayoutView="100" workbookViewId="0">
      <selection activeCell="F107" sqref="F107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0" width="55.140625" style="1" customWidth="1"/>
    <col min="11" max="16384" width="9.140625" style="1"/>
  </cols>
  <sheetData>
    <row r="1" spans="1:8" ht="30" customHeight="1">
      <c r="B1" s="214" t="s">
        <v>0</v>
      </c>
      <c r="C1" s="214"/>
      <c r="D1" s="214"/>
      <c r="E1" s="214"/>
      <c r="F1" s="214"/>
      <c r="G1" s="214"/>
      <c r="H1" s="214"/>
    </row>
    <row r="2" spans="1:8">
      <c r="A2" s="4"/>
      <c r="F2" s="215" t="s">
        <v>1</v>
      </c>
      <c r="G2" s="215"/>
      <c r="H2" s="215"/>
    </row>
    <row r="3" spans="1:8">
      <c r="A3" s="4"/>
      <c r="F3" s="216" t="s">
        <v>2</v>
      </c>
      <c r="G3" s="216"/>
      <c r="H3" s="216"/>
    </row>
    <row r="4" spans="1:8">
      <c r="A4" s="4"/>
    </row>
    <row r="5" spans="1:8">
      <c r="A5" s="4"/>
      <c r="B5" s="206" t="s">
        <v>3</v>
      </c>
      <c r="C5" s="206"/>
      <c r="D5" s="206"/>
      <c r="E5" s="206"/>
      <c r="F5" s="206"/>
      <c r="G5" s="206"/>
      <c r="H5" s="206"/>
    </row>
    <row r="6" spans="1:8">
      <c r="A6" s="4"/>
      <c r="B6" s="206"/>
      <c r="C6" s="206"/>
      <c r="D6" s="206"/>
      <c r="E6" s="206"/>
      <c r="F6" s="206"/>
      <c r="G6" s="206"/>
      <c r="H6" s="206"/>
    </row>
    <row r="7" spans="1:8">
      <c r="A7" s="4"/>
      <c r="B7" s="203" t="s">
        <v>4</v>
      </c>
      <c r="C7" s="203"/>
      <c r="D7" s="203"/>
      <c r="E7" s="203"/>
      <c r="F7" s="203"/>
      <c r="G7" s="203"/>
      <c r="H7" s="203"/>
    </row>
    <row r="8" spans="1:8">
      <c r="A8" s="4"/>
      <c r="B8" s="197" t="s">
        <v>5</v>
      </c>
      <c r="C8" s="197"/>
      <c r="D8" s="197"/>
      <c r="E8" s="197"/>
      <c r="F8" s="197"/>
      <c r="G8" s="197"/>
      <c r="H8" s="197"/>
    </row>
    <row r="9" spans="1:8" ht="12.75" customHeight="1">
      <c r="A9" s="4"/>
      <c r="B9" s="203" t="s">
        <v>270</v>
      </c>
      <c r="C9" s="203"/>
      <c r="D9" s="203"/>
      <c r="E9" s="203"/>
      <c r="F9" s="203"/>
      <c r="G9" s="203"/>
      <c r="H9" s="203"/>
    </row>
    <row r="10" spans="1:8">
      <c r="A10" s="4"/>
      <c r="B10" s="204" t="s">
        <v>6</v>
      </c>
      <c r="C10" s="204"/>
      <c r="D10" s="204"/>
      <c r="E10" s="204"/>
      <c r="F10" s="204"/>
      <c r="G10" s="204"/>
      <c r="H10" s="204"/>
    </row>
    <row r="11" spans="1:8">
      <c r="A11" s="4"/>
      <c r="B11" s="204"/>
      <c r="C11" s="204"/>
      <c r="D11" s="204"/>
      <c r="E11" s="204"/>
      <c r="F11" s="204"/>
      <c r="G11" s="204"/>
      <c r="H11" s="204"/>
    </row>
    <row r="12" spans="1:8">
      <c r="A12" s="4"/>
      <c r="B12" s="205"/>
      <c r="C12" s="205"/>
      <c r="D12" s="205"/>
      <c r="E12" s="205"/>
      <c r="F12" s="205"/>
    </row>
    <row r="13" spans="1:8">
      <c r="A13" s="4"/>
      <c r="B13" s="206" t="s">
        <v>7</v>
      </c>
      <c r="C13" s="206"/>
      <c r="D13" s="206"/>
      <c r="E13" s="206"/>
      <c r="F13" s="206"/>
      <c r="G13" s="206"/>
      <c r="H13" s="206"/>
    </row>
    <row r="14" spans="1:8">
      <c r="A14" s="4"/>
      <c r="B14" s="206" t="s">
        <v>8</v>
      </c>
      <c r="C14" s="206"/>
      <c r="D14" s="206"/>
      <c r="E14" s="206"/>
      <c r="F14" s="206"/>
      <c r="G14" s="206"/>
      <c r="H14" s="206"/>
    </row>
    <row r="15" spans="1:8">
      <c r="A15" s="4"/>
      <c r="B15" s="5"/>
      <c r="C15" s="7"/>
      <c r="D15" s="7"/>
      <c r="E15" s="7"/>
      <c r="F15" s="7"/>
      <c r="G15" s="8"/>
      <c r="H15" s="8"/>
    </row>
    <row r="16" spans="1:8">
      <c r="A16" s="4"/>
      <c r="B16" s="207" t="s">
        <v>268</v>
      </c>
      <c r="C16" s="207"/>
      <c r="D16" s="207"/>
      <c r="E16" s="207"/>
      <c r="F16" s="207"/>
      <c r="G16" s="207"/>
      <c r="H16" s="207"/>
    </row>
    <row r="17" spans="1:8">
      <c r="A17" s="4"/>
      <c r="B17" s="208" t="s">
        <v>9</v>
      </c>
      <c r="C17" s="208"/>
      <c r="D17" s="208"/>
      <c r="E17" s="208"/>
      <c r="F17" s="208"/>
      <c r="G17" s="208"/>
      <c r="H17" s="208"/>
    </row>
    <row r="18" spans="1:8" ht="12.75" customHeight="1">
      <c r="A18" s="4"/>
      <c r="B18" s="5"/>
      <c r="C18" s="6"/>
      <c r="D18" s="6"/>
      <c r="E18" s="209" t="s">
        <v>269</v>
      </c>
      <c r="F18" s="209"/>
      <c r="G18" s="209"/>
      <c r="H18" s="209"/>
    </row>
    <row r="19" spans="1:8" ht="67.5" customHeight="1">
      <c r="A19" s="4"/>
      <c r="B19" s="9" t="s">
        <v>10</v>
      </c>
      <c r="C19" s="210" t="s">
        <v>11</v>
      </c>
      <c r="D19" s="211"/>
      <c r="E19" s="212"/>
      <c r="F19" s="11" t="s">
        <v>12</v>
      </c>
      <c r="G19" s="10" t="s">
        <v>13</v>
      </c>
      <c r="H19" s="10" t="s">
        <v>14</v>
      </c>
    </row>
    <row r="20" spans="1:8" s="2" customFormat="1" ht="12.75" customHeight="1">
      <c r="A20" s="4"/>
      <c r="B20" s="10" t="s">
        <v>15</v>
      </c>
      <c r="C20" s="12" t="s">
        <v>16</v>
      </c>
      <c r="D20" s="13"/>
      <c r="E20" s="14"/>
      <c r="F20" s="15"/>
      <c r="G20" s="16">
        <f>SUM(G21,G27,G37,G38,G39)</f>
        <v>606239.71</v>
      </c>
      <c r="H20" s="16">
        <f>SUM(H21,H27,H37,H38,H39)</f>
        <v>582701.6</v>
      </c>
    </row>
    <row r="21" spans="1:8" s="2" customFormat="1" ht="12.75" customHeight="1">
      <c r="A21" s="4"/>
      <c r="B21" s="17" t="s">
        <v>17</v>
      </c>
      <c r="C21" s="18" t="s">
        <v>18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19</v>
      </c>
      <c r="C22" s="22"/>
      <c r="D22" s="23" t="s">
        <v>20</v>
      </c>
      <c r="E22" s="24"/>
      <c r="F22" s="25"/>
      <c r="G22" s="21" t="s">
        <v>21</v>
      </c>
      <c r="H22" s="21" t="s">
        <v>21</v>
      </c>
    </row>
    <row r="23" spans="1:8" s="2" customFormat="1" ht="12.75" customHeight="1">
      <c r="A23" s="4"/>
      <c r="B23" s="15" t="s">
        <v>22</v>
      </c>
      <c r="C23" s="22"/>
      <c r="D23" s="23" t="s">
        <v>23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24</v>
      </c>
      <c r="C24" s="22"/>
      <c r="D24" s="23" t="s">
        <v>25</v>
      </c>
      <c r="E24" s="26"/>
      <c r="F24" s="27"/>
      <c r="G24" s="21" t="s">
        <v>21</v>
      </c>
      <c r="H24" s="21" t="s">
        <v>21</v>
      </c>
    </row>
    <row r="25" spans="1:8" s="2" customFormat="1" ht="12.75" customHeight="1">
      <c r="A25" s="4"/>
      <c r="B25" s="15" t="s">
        <v>26</v>
      </c>
      <c r="C25" s="22"/>
      <c r="D25" s="23" t="s">
        <v>27</v>
      </c>
      <c r="E25" s="26"/>
      <c r="F25" s="17"/>
      <c r="G25" s="21" t="s">
        <v>21</v>
      </c>
      <c r="H25" s="21" t="s">
        <v>21</v>
      </c>
    </row>
    <row r="26" spans="1:8" s="2" customFormat="1" ht="12.75" customHeight="1">
      <c r="A26" s="4"/>
      <c r="B26" s="28" t="s">
        <v>28</v>
      </c>
      <c r="C26" s="22"/>
      <c r="D26" s="29" t="s">
        <v>29</v>
      </c>
      <c r="E26" s="24"/>
      <c r="F26" s="17"/>
      <c r="G26" s="21" t="s">
        <v>21</v>
      </c>
      <c r="H26" s="21" t="s">
        <v>21</v>
      </c>
    </row>
    <row r="27" spans="1:8" s="2" customFormat="1" ht="12.75" customHeight="1">
      <c r="A27" s="4"/>
      <c r="B27" s="30" t="s">
        <v>30</v>
      </c>
      <c r="C27" s="31" t="s">
        <v>31</v>
      </c>
      <c r="D27" s="32"/>
      <c r="E27" s="33"/>
      <c r="F27" s="17" t="s">
        <v>262</v>
      </c>
      <c r="G27" s="21">
        <f>SUM(G28:G36)</f>
        <v>606239.71</v>
      </c>
      <c r="H27" s="21">
        <f>SUM(H28:H36)</f>
        <v>582701.6</v>
      </c>
    </row>
    <row r="28" spans="1:8" s="2" customFormat="1" ht="12.75" customHeight="1">
      <c r="A28" s="4"/>
      <c r="B28" s="15" t="s">
        <v>32</v>
      </c>
      <c r="C28" s="22"/>
      <c r="D28" s="23" t="s">
        <v>33</v>
      </c>
      <c r="E28" s="26"/>
      <c r="F28" s="27"/>
      <c r="G28" s="21">
        <v>22300</v>
      </c>
      <c r="H28" s="21">
        <v>22300</v>
      </c>
    </row>
    <row r="29" spans="1:8" s="2" customFormat="1" ht="12.75" customHeight="1">
      <c r="A29" s="4"/>
      <c r="B29" s="15" t="s">
        <v>34</v>
      </c>
      <c r="C29" s="22"/>
      <c r="D29" s="23" t="s">
        <v>35</v>
      </c>
      <c r="E29" s="26"/>
      <c r="F29" s="27"/>
      <c r="G29" s="21">
        <v>42671.17</v>
      </c>
      <c r="H29" s="21">
        <v>43522.87</v>
      </c>
    </row>
    <row r="30" spans="1:8" s="2" customFormat="1" ht="12.75" customHeight="1">
      <c r="A30" s="4"/>
      <c r="B30" s="15" t="s">
        <v>36</v>
      </c>
      <c r="C30" s="22"/>
      <c r="D30" s="23" t="s">
        <v>37</v>
      </c>
      <c r="E30" s="26"/>
      <c r="F30" s="27"/>
      <c r="G30" s="21">
        <v>11927.89</v>
      </c>
      <c r="H30" s="21">
        <v>12137.5</v>
      </c>
    </row>
    <row r="31" spans="1:8" s="2" customFormat="1" ht="12.75" customHeight="1">
      <c r="A31" s="4"/>
      <c r="B31" s="15" t="s">
        <v>38</v>
      </c>
      <c r="C31" s="22"/>
      <c r="D31" s="23" t="s">
        <v>39</v>
      </c>
      <c r="E31" s="26"/>
      <c r="F31" s="27"/>
      <c r="G31" s="21" t="s">
        <v>21</v>
      </c>
      <c r="H31" s="21" t="s">
        <v>21</v>
      </c>
    </row>
    <row r="32" spans="1:8" s="2" customFormat="1" ht="12.75" customHeight="1">
      <c r="A32" s="4"/>
      <c r="B32" s="15" t="s">
        <v>40</v>
      </c>
      <c r="C32" s="22"/>
      <c r="D32" s="23" t="s">
        <v>41</v>
      </c>
      <c r="E32" s="26"/>
      <c r="F32" s="27"/>
      <c r="G32" s="21">
        <v>9795</v>
      </c>
      <c r="H32" s="21">
        <v>9472.24</v>
      </c>
    </row>
    <row r="33" spans="1:8" s="2" customFormat="1" ht="12.75" customHeight="1">
      <c r="A33" s="4"/>
      <c r="B33" s="15" t="s">
        <v>42</v>
      </c>
      <c r="C33" s="22"/>
      <c r="D33" s="23" t="s">
        <v>43</v>
      </c>
      <c r="E33" s="26"/>
      <c r="F33" s="27"/>
      <c r="G33" s="21" t="s">
        <v>21</v>
      </c>
      <c r="H33" s="21" t="s">
        <v>21</v>
      </c>
    </row>
    <row r="34" spans="1:8" s="2" customFormat="1" ht="12.75" customHeight="1">
      <c r="A34" s="4"/>
      <c r="B34" s="15" t="s">
        <v>44</v>
      </c>
      <c r="C34" s="22"/>
      <c r="D34" s="23" t="s">
        <v>45</v>
      </c>
      <c r="E34" s="26"/>
      <c r="F34" s="27"/>
      <c r="G34" s="21">
        <v>4056.65</v>
      </c>
      <c r="H34" s="21">
        <v>1829.99</v>
      </c>
    </row>
    <row r="35" spans="1:8" s="2" customFormat="1" ht="12.75" customHeight="1">
      <c r="A35" s="4"/>
      <c r="B35" s="15" t="s">
        <v>46</v>
      </c>
      <c r="C35" s="34"/>
      <c r="D35" s="35" t="s">
        <v>47</v>
      </c>
      <c r="E35" s="36"/>
      <c r="F35" s="27"/>
      <c r="G35" s="21">
        <v>515489</v>
      </c>
      <c r="H35" s="21">
        <v>493439</v>
      </c>
    </row>
    <row r="36" spans="1:8" s="2" customFormat="1" ht="12.75" customHeight="1">
      <c r="A36" s="4"/>
      <c r="B36" s="15" t="s">
        <v>48</v>
      </c>
      <c r="C36" s="22"/>
      <c r="D36" s="23" t="s">
        <v>49</v>
      </c>
      <c r="E36" s="26"/>
      <c r="F36" s="17"/>
      <c r="G36" s="21">
        <v>0</v>
      </c>
      <c r="H36" s="21">
        <v>0</v>
      </c>
    </row>
    <row r="37" spans="1:8" s="2" customFormat="1" ht="12.75" customHeight="1">
      <c r="A37" s="4"/>
      <c r="B37" s="17" t="s">
        <v>50</v>
      </c>
      <c r="C37" s="37" t="s">
        <v>51</v>
      </c>
      <c r="D37" s="37"/>
      <c r="E37" s="38"/>
      <c r="F37" s="17"/>
      <c r="G37" s="21" t="s">
        <v>21</v>
      </c>
      <c r="H37" s="21" t="s">
        <v>21</v>
      </c>
    </row>
    <row r="38" spans="1:8" s="2" customFormat="1" ht="12.75" customHeight="1">
      <c r="A38" s="4"/>
      <c r="B38" s="17" t="s">
        <v>52</v>
      </c>
      <c r="C38" s="37" t="s">
        <v>53</v>
      </c>
      <c r="D38" s="37"/>
      <c r="E38" s="38"/>
      <c r="F38" s="27"/>
      <c r="G38" s="21" t="s">
        <v>21</v>
      </c>
      <c r="H38" s="21" t="s">
        <v>21</v>
      </c>
    </row>
    <row r="39" spans="1:8" s="2" customFormat="1" ht="12.75" customHeight="1">
      <c r="A39" s="4"/>
      <c r="B39" s="17" t="s">
        <v>54</v>
      </c>
      <c r="C39" s="37" t="s">
        <v>55</v>
      </c>
      <c r="D39" s="22"/>
      <c r="E39" s="39"/>
      <c r="F39" s="27"/>
      <c r="G39" s="21" t="s">
        <v>21</v>
      </c>
      <c r="H39" s="21" t="s">
        <v>21</v>
      </c>
    </row>
    <row r="40" spans="1:8" s="2" customFormat="1" ht="12.75" customHeight="1">
      <c r="A40" s="4"/>
      <c r="B40" s="10" t="s">
        <v>56</v>
      </c>
      <c r="C40" s="12" t="s">
        <v>57</v>
      </c>
      <c r="D40" s="13"/>
      <c r="E40" s="14"/>
      <c r="F40" s="27"/>
      <c r="G40" s="21" t="s">
        <v>21</v>
      </c>
      <c r="H40" s="21" t="s">
        <v>21</v>
      </c>
    </row>
    <row r="41" spans="1:8" s="2" customFormat="1" ht="12.75" customHeight="1">
      <c r="A41" s="4"/>
      <c r="B41" s="9" t="s">
        <v>58</v>
      </c>
      <c r="C41" s="40" t="s">
        <v>59</v>
      </c>
      <c r="D41" s="41"/>
      <c r="E41" s="42"/>
      <c r="F41" s="17"/>
      <c r="G41" s="16">
        <f>SUM(G42,G48,G49,G56,G57)</f>
        <v>43191.240000000005</v>
      </c>
      <c r="H41" s="16">
        <f>SUM(H42,H48,H49,H56,H57)</f>
        <v>37899.72</v>
      </c>
    </row>
    <row r="42" spans="1:8" s="2" customFormat="1" ht="12.75" customHeight="1">
      <c r="A42" s="4"/>
      <c r="B42" s="43" t="s">
        <v>17</v>
      </c>
      <c r="C42" s="44" t="s">
        <v>60</v>
      </c>
      <c r="D42" s="45"/>
      <c r="E42" s="46"/>
      <c r="F42" s="17"/>
      <c r="G42" s="21">
        <f>SUM(G43:G47)</f>
        <v>830.67</v>
      </c>
      <c r="H42" s="21">
        <f>SUM(H43:H47)</f>
        <v>0</v>
      </c>
    </row>
    <row r="43" spans="1:8" s="2" customFormat="1" ht="12.75" customHeight="1">
      <c r="A43" s="4"/>
      <c r="B43" s="47" t="s">
        <v>19</v>
      </c>
      <c r="C43" s="34"/>
      <c r="D43" s="35" t="s">
        <v>61</v>
      </c>
      <c r="E43" s="36"/>
      <c r="F43" s="27"/>
      <c r="G43" s="21" t="s">
        <v>21</v>
      </c>
      <c r="H43" s="21" t="s">
        <v>21</v>
      </c>
    </row>
    <row r="44" spans="1:8" s="2" customFormat="1" ht="12.75" customHeight="1">
      <c r="A44" s="4"/>
      <c r="B44" s="47" t="s">
        <v>22</v>
      </c>
      <c r="C44" s="34"/>
      <c r="D44" s="35" t="s">
        <v>62</v>
      </c>
      <c r="E44" s="36"/>
      <c r="F44" s="27"/>
      <c r="G44" s="21">
        <v>830.67</v>
      </c>
      <c r="H44" s="21">
        <v>0</v>
      </c>
    </row>
    <row r="45" spans="1:8" s="2" customFormat="1">
      <c r="A45" s="4"/>
      <c r="B45" s="47" t="s">
        <v>24</v>
      </c>
      <c r="C45" s="34"/>
      <c r="D45" s="35" t="s">
        <v>63</v>
      </c>
      <c r="E45" s="36"/>
      <c r="F45" s="27"/>
      <c r="G45" s="21" t="s">
        <v>21</v>
      </c>
      <c r="H45" s="21" t="s">
        <v>21</v>
      </c>
    </row>
    <row r="46" spans="1:8" s="2" customFormat="1">
      <c r="A46" s="4"/>
      <c r="B46" s="47" t="s">
        <v>26</v>
      </c>
      <c r="C46" s="34"/>
      <c r="D46" s="35" t="s">
        <v>64</v>
      </c>
      <c r="E46" s="36"/>
      <c r="F46" s="27"/>
      <c r="G46" s="21" t="s">
        <v>21</v>
      </c>
      <c r="H46" s="21" t="s">
        <v>21</v>
      </c>
    </row>
    <row r="47" spans="1:8" s="2" customFormat="1" ht="12.75" customHeight="1">
      <c r="A47" s="4"/>
      <c r="B47" s="47" t="s">
        <v>28</v>
      </c>
      <c r="C47" s="41"/>
      <c r="D47" s="192" t="s">
        <v>65</v>
      </c>
      <c r="E47" s="213"/>
      <c r="F47" s="27"/>
      <c r="G47" s="21" t="s">
        <v>21</v>
      </c>
      <c r="H47" s="21" t="s">
        <v>21</v>
      </c>
    </row>
    <row r="48" spans="1:8" s="2" customFormat="1" ht="12.75" customHeight="1">
      <c r="A48" s="4"/>
      <c r="B48" s="43" t="s">
        <v>30</v>
      </c>
      <c r="C48" s="49" t="s">
        <v>66</v>
      </c>
      <c r="D48" s="50"/>
      <c r="E48" s="104"/>
      <c r="G48" s="21" t="s">
        <v>21</v>
      </c>
      <c r="H48" s="21" t="s">
        <v>21</v>
      </c>
    </row>
    <row r="49" spans="1:10" s="2" customFormat="1" ht="12.75" customHeight="1">
      <c r="A49" s="4"/>
      <c r="B49" s="43" t="s">
        <v>50</v>
      </c>
      <c r="C49" s="44" t="s">
        <v>67</v>
      </c>
      <c r="D49" s="45"/>
      <c r="E49" s="65"/>
      <c r="F49" s="17" t="s">
        <v>263</v>
      </c>
      <c r="G49" s="21">
        <f>SUM(G50:G55)</f>
        <v>35898.270000000004</v>
      </c>
      <c r="H49" s="21">
        <f>SUM(H50:H55)</f>
        <v>33822.07</v>
      </c>
    </row>
    <row r="50" spans="1:10" s="2" customFormat="1" ht="12.75" customHeight="1">
      <c r="A50" s="4"/>
      <c r="B50" s="47" t="s">
        <v>68</v>
      </c>
      <c r="C50" s="45"/>
      <c r="D50" s="51" t="s">
        <v>69</v>
      </c>
      <c r="E50" s="52"/>
      <c r="F50" s="17"/>
      <c r="G50" s="21" t="s">
        <v>21</v>
      </c>
      <c r="H50" s="21" t="s">
        <v>21</v>
      </c>
    </row>
    <row r="51" spans="1:10" s="2" customFormat="1" ht="12.75" customHeight="1">
      <c r="A51" s="4"/>
      <c r="B51" s="53" t="s">
        <v>70</v>
      </c>
      <c r="C51" s="34"/>
      <c r="D51" s="35" t="s">
        <v>71</v>
      </c>
      <c r="E51" s="54"/>
      <c r="F51" s="55"/>
      <c r="G51" s="21" t="s">
        <v>21</v>
      </c>
      <c r="H51" s="21" t="s">
        <v>21</v>
      </c>
    </row>
    <row r="52" spans="1:10" s="2" customFormat="1" ht="12.75" customHeight="1">
      <c r="A52" s="4"/>
      <c r="B52" s="47" t="s">
        <v>72</v>
      </c>
      <c r="C52" s="34"/>
      <c r="D52" s="35" t="s">
        <v>73</v>
      </c>
      <c r="E52" s="36"/>
      <c r="F52" s="17"/>
      <c r="G52" s="21">
        <v>0</v>
      </c>
      <c r="H52" s="21">
        <v>0</v>
      </c>
    </row>
    <row r="53" spans="1:10" s="2" customFormat="1" ht="12.75" customHeight="1">
      <c r="A53" s="4"/>
      <c r="B53" s="47" t="s">
        <v>74</v>
      </c>
      <c r="C53" s="34"/>
      <c r="D53" s="192" t="s">
        <v>75</v>
      </c>
      <c r="E53" s="193"/>
      <c r="F53" s="17"/>
      <c r="G53" s="21">
        <v>795.86</v>
      </c>
      <c r="H53" s="21">
        <v>1581.36</v>
      </c>
    </row>
    <row r="54" spans="1:10" s="2" customFormat="1" ht="12.75" customHeight="1">
      <c r="A54" s="4"/>
      <c r="B54" s="47" t="s">
        <v>76</v>
      </c>
      <c r="C54" s="34"/>
      <c r="D54" s="35" t="s">
        <v>77</v>
      </c>
      <c r="E54" s="36"/>
      <c r="F54" s="17"/>
      <c r="G54" s="21">
        <v>35102.410000000003</v>
      </c>
      <c r="H54" s="21">
        <v>32240.71</v>
      </c>
      <c r="J54" s="86"/>
    </row>
    <row r="55" spans="1:10" s="2" customFormat="1" ht="12.75" customHeight="1">
      <c r="A55" s="4"/>
      <c r="B55" s="47" t="s">
        <v>78</v>
      </c>
      <c r="C55" s="34"/>
      <c r="D55" s="35" t="s">
        <v>79</v>
      </c>
      <c r="E55" s="36"/>
      <c r="F55" s="17"/>
      <c r="G55" s="21">
        <v>0</v>
      </c>
      <c r="H55" s="21" t="s">
        <v>21</v>
      </c>
      <c r="J55" s="86"/>
    </row>
    <row r="56" spans="1:10" s="2" customFormat="1" ht="12.75" customHeight="1">
      <c r="A56" s="4"/>
      <c r="B56" s="43" t="s">
        <v>52</v>
      </c>
      <c r="C56" s="56" t="s">
        <v>80</v>
      </c>
      <c r="D56" s="56"/>
      <c r="E56" s="57"/>
      <c r="G56" s="21" t="s">
        <v>21</v>
      </c>
      <c r="H56" s="21" t="s">
        <v>21</v>
      </c>
    </row>
    <row r="57" spans="1:10" s="2" customFormat="1" ht="12.75" customHeight="1">
      <c r="A57" s="4"/>
      <c r="B57" s="43" t="s">
        <v>54</v>
      </c>
      <c r="C57" s="44" t="s">
        <v>81</v>
      </c>
      <c r="D57" s="44"/>
      <c r="E57" s="105"/>
      <c r="F57" s="17" t="s">
        <v>264</v>
      </c>
      <c r="G57" s="21">
        <v>6462.3</v>
      </c>
      <c r="H57" s="21">
        <v>4077.65</v>
      </c>
    </row>
    <row r="58" spans="1:10" s="2" customFormat="1" ht="12.75" customHeight="1">
      <c r="A58" s="4"/>
      <c r="B58" s="15"/>
      <c r="C58" s="107" t="s">
        <v>82</v>
      </c>
      <c r="D58" s="108"/>
      <c r="E58" s="109"/>
      <c r="G58" s="21">
        <f>SUM(G20,G40,G41)</f>
        <v>649430.94999999995</v>
      </c>
      <c r="H58" s="21">
        <f>SUM(H20,H40,H41)</f>
        <v>620601.31999999995</v>
      </c>
    </row>
    <row r="59" spans="1:10" s="2" customFormat="1" ht="12.75" customHeight="1">
      <c r="A59" s="4"/>
      <c r="B59" s="10" t="s">
        <v>83</v>
      </c>
      <c r="C59" s="76" t="s">
        <v>84</v>
      </c>
      <c r="D59" s="76"/>
      <c r="E59" s="106"/>
      <c r="F59" s="17" t="s">
        <v>265</v>
      </c>
      <c r="G59" s="16">
        <f>SUM(G60:G63)</f>
        <v>102906.72</v>
      </c>
      <c r="H59" s="16">
        <f>SUM(H60:H63)</f>
        <v>96218.9</v>
      </c>
    </row>
    <row r="60" spans="1:10" s="2" customFormat="1" ht="12.75" customHeight="1">
      <c r="A60" s="4"/>
      <c r="B60" s="17" t="s">
        <v>17</v>
      </c>
      <c r="C60" s="37" t="s">
        <v>85</v>
      </c>
      <c r="D60" s="37"/>
      <c r="E60" s="38"/>
      <c r="F60" s="17"/>
      <c r="G60" s="21">
        <v>0</v>
      </c>
      <c r="H60" s="21">
        <v>0</v>
      </c>
    </row>
    <row r="61" spans="1:10" s="2" customFormat="1" ht="12.75" customHeight="1">
      <c r="A61" s="4"/>
      <c r="B61" s="30" t="s">
        <v>30</v>
      </c>
      <c r="C61" s="31" t="s">
        <v>86</v>
      </c>
      <c r="D61" s="32"/>
      <c r="E61" s="33"/>
      <c r="F61" s="30"/>
      <c r="G61" s="21">
        <v>98823.16</v>
      </c>
      <c r="H61" s="21">
        <v>92290.95</v>
      </c>
    </row>
    <row r="62" spans="1:10" s="2" customFormat="1" ht="12.75" customHeight="1">
      <c r="A62" s="4"/>
      <c r="B62" s="17" t="s">
        <v>50</v>
      </c>
      <c r="C62" s="200" t="s">
        <v>87</v>
      </c>
      <c r="D62" s="201"/>
      <c r="E62" s="202"/>
      <c r="F62" s="17"/>
      <c r="G62" s="21">
        <v>0</v>
      </c>
      <c r="H62" s="21">
        <v>0</v>
      </c>
    </row>
    <row r="63" spans="1:10" s="2" customFormat="1" ht="12.75" customHeight="1">
      <c r="A63" s="4"/>
      <c r="B63" s="17" t="s">
        <v>88</v>
      </c>
      <c r="C63" s="37" t="s">
        <v>89</v>
      </c>
      <c r="D63" s="22"/>
      <c r="E63" s="39"/>
      <c r="F63" s="17"/>
      <c r="G63" s="21">
        <v>4083.56</v>
      </c>
      <c r="H63" s="21">
        <v>3927.95</v>
      </c>
    </row>
    <row r="64" spans="1:10" s="2" customFormat="1" ht="12.75" customHeight="1">
      <c r="A64" s="4"/>
      <c r="B64" s="10" t="s">
        <v>90</v>
      </c>
      <c r="C64" s="12" t="s">
        <v>91</v>
      </c>
      <c r="D64" s="13"/>
      <c r="E64" s="14"/>
      <c r="F64" s="17"/>
      <c r="G64" s="16">
        <f>SUM(G65,G69)</f>
        <v>32764.28</v>
      </c>
      <c r="H64" s="16">
        <f>SUM(H65,H69)</f>
        <v>32356.71</v>
      </c>
    </row>
    <row r="65" spans="1:8" s="2" customFormat="1" ht="12.75" customHeight="1">
      <c r="A65" s="4"/>
      <c r="B65" s="17" t="s">
        <v>17</v>
      </c>
      <c r="C65" s="18" t="s">
        <v>92</v>
      </c>
      <c r="D65" s="58"/>
      <c r="E65" s="59"/>
      <c r="F65" s="17"/>
      <c r="G65" s="21">
        <f>SUM(G66:G68)</f>
        <v>0</v>
      </c>
      <c r="H65" s="21">
        <f>SUM(H66:H68)</f>
        <v>0</v>
      </c>
    </row>
    <row r="66" spans="1:8" s="2" customFormat="1">
      <c r="A66" s="4"/>
      <c r="B66" s="15" t="s">
        <v>19</v>
      </c>
      <c r="C66" s="60"/>
      <c r="D66" s="23" t="s">
        <v>93</v>
      </c>
      <c r="E66" s="61"/>
      <c r="F66" s="17"/>
      <c r="G66" s="21" t="s">
        <v>21</v>
      </c>
      <c r="H66" s="21" t="s">
        <v>21</v>
      </c>
    </row>
    <row r="67" spans="1:8" s="2" customFormat="1" ht="12.75" customHeight="1">
      <c r="A67" s="4"/>
      <c r="B67" s="15" t="s">
        <v>22</v>
      </c>
      <c r="C67" s="22"/>
      <c r="D67" s="23" t="s">
        <v>94</v>
      </c>
      <c r="E67" s="26"/>
      <c r="F67" s="17"/>
      <c r="G67" s="21" t="s">
        <v>21</v>
      </c>
      <c r="H67" s="21" t="s">
        <v>21</v>
      </c>
    </row>
    <row r="68" spans="1:8" s="2" customFormat="1" ht="12.75" customHeight="1">
      <c r="A68" s="4"/>
      <c r="B68" s="15" t="s">
        <v>95</v>
      </c>
      <c r="C68" s="22"/>
      <c r="D68" s="23" t="s">
        <v>96</v>
      </c>
      <c r="E68" s="26"/>
      <c r="F68" s="27"/>
      <c r="G68" s="21" t="s">
        <v>21</v>
      </c>
      <c r="H68" s="21" t="s">
        <v>21</v>
      </c>
    </row>
    <row r="69" spans="1:8" s="62" customFormat="1" ht="12.75" customHeight="1">
      <c r="A69" s="4"/>
      <c r="B69" s="43" t="s">
        <v>30</v>
      </c>
      <c r="C69" s="63" t="s">
        <v>97</v>
      </c>
      <c r="D69" s="64"/>
      <c r="E69" s="65"/>
      <c r="F69" s="43" t="s">
        <v>266</v>
      </c>
      <c r="G69" s="21">
        <f>SUM(G70:G75,G78:G83)</f>
        <v>32764.28</v>
      </c>
      <c r="H69" s="21">
        <f>SUM(H70:H75,H78:H83)</f>
        <v>32356.71</v>
      </c>
    </row>
    <row r="70" spans="1:8" s="2" customFormat="1" ht="12.75" customHeight="1">
      <c r="A70" s="4"/>
      <c r="B70" s="15" t="s">
        <v>32</v>
      </c>
      <c r="C70" s="22"/>
      <c r="D70" s="23" t="s">
        <v>98</v>
      </c>
      <c r="E70" s="24"/>
      <c r="F70" s="17"/>
      <c r="G70" s="21" t="s">
        <v>21</v>
      </c>
      <c r="H70" s="21" t="s">
        <v>21</v>
      </c>
    </row>
    <row r="71" spans="1:8" s="2" customFormat="1" ht="12.75" customHeight="1">
      <c r="A71" s="4"/>
      <c r="B71" s="15" t="s">
        <v>34</v>
      </c>
      <c r="C71" s="60"/>
      <c r="D71" s="23" t="s">
        <v>99</v>
      </c>
      <c r="E71" s="61"/>
      <c r="F71" s="17"/>
      <c r="G71" s="21" t="s">
        <v>21</v>
      </c>
      <c r="H71" s="21" t="s">
        <v>21</v>
      </c>
    </row>
    <row r="72" spans="1:8" s="2" customFormat="1">
      <c r="A72" s="4"/>
      <c r="B72" s="15" t="s">
        <v>36</v>
      </c>
      <c r="C72" s="60"/>
      <c r="D72" s="23" t="s">
        <v>100</v>
      </c>
      <c r="E72" s="61"/>
      <c r="F72" s="17"/>
      <c r="G72" s="21" t="s">
        <v>21</v>
      </c>
      <c r="H72" s="21" t="s">
        <v>21</v>
      </c>
    </row>
    <row r="73" spans="1:8" s="2" customFormat="1">
      <c r="A73" s="4"/>
      <c r="B73" s="66" t="s">
        <v>38</v>
      </c>
      <c r="C73" s="45"/>
      <c r="D73" s="67" t="s">
        <v>101</v>
      </c>
      <c r="E73" s="52"/>
      <c r="F73" s="17"/>
      <c r="G73" s="21" t="s">
        <v>21</v>
      </c>
      <c r="H73" s="21" t="s">
        <v>21</v>
      </c>
    </row>
    <row r="74" spans="1:8" s="2" customFormat="1">
      <c r="A74" s="4"/>
      <c r="B74" s="17" t="s">
        <v>40</v>
      </c>
      <c r="C74" s="29"/>
      <c r="D74" s="29" t="s">
        <v>102</v>
      </c>
      <c r="E74" s="24"/>
      <c r="F74" s="68"/>
      <c r="G74" s="21" t="s">
        <v>21</v>
      </c>
      <c r="H74" s="21" t="s">
        <v>21</v>
      </c>
    </row>
    <row r="75" spans="1:8" s="2" customFormat="1" ht="12.75" customHeight="1">
      <c r="A75" s="4"/>
      <c r="B75" s="69" t="s">
        <v>42</v>
      </c>
      <c r="C75" s="64"/>
      <c r="D75" s="70" t="s">
        <v>103</v>
      </c>
      <c r="E75" s="71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104</v>
      </c>
      <c r="C76" s="34"/>
      <c r="D76" s="54"/>
      <c r="E76" s="36" t="s">
        <v>105</v>
      </c>
      <c r="F76" s="17"/>
      <c r="G76" s="21" t="s">
        <v>21</v>
      </c>
      <c r="H76" s="21" t="s">
        <v>21</v>
      </c>
    </row>
    <row r="77" spans="1:8" s="2" customFormat="1" ht="12.75" customHeight="1">
      <c r="A77" s="4"/>
      <c r="B77" s="47" t="s">
        <v>106</v>
      </c>
      <c r="C77" s="34"/>
      <c r="D77" s="54"/>
      <c r="E77" s="36" t="s">
        <v>107</v>
      </c>
      <c r="F77" s="27"/>
      <c r="G77" s="21" t="s">
        <v>21</v>
      </c>
      <c r="H77" s="21" t="s">
        <v>21</v>
      </c>
    </row>
    <row r="78" spans="1:8" s="2" customFormat="1" ht="12.75" customHeight="1">
      <c r="A78" s="4"/>
      <c r="B78" s="47" t="s">
        <v>44</v>
      </c>
      <c r="C78" s="50"/>
      <c r="D78" s="72" t="s">
        <v>108</v>
      </c>
      <c r="E78" s="73"/>
      <c r="F78" s="27"/>
      <c r="G78" s="21" t="s">
        <v>21</v>
      </c>
      <c r="H78" s="21" t="s">
        <v>21</v>
      </c>
    </row>
    <row r="79" spans="1:8" s="2" customFormat="1" ht="12.75" customHeight="1">
      <c r="A79" s="4"/>
      <c r="B79" s="47" t="s">
        <v>46</v>
      </c>
      <c r="C79" s="74"/>
      <c r="D79" s="35" t="s">
        <v>109</v>
      </c>
      <c r="E79" s="75"/>
      <c r="F79" s="17"/>
      <c r="G79" s="21" t="s">
        <v>21</v>
      </c>
      <c r="H79" s="21" t="s">
        <v>21</v>
      </c>
    </row>
    <row r="80" spans="1:8" s="2" customFormat="1" ht="12.75" customHeight="1">
      <c r="A80" s="4"/>
      <c r="B80" s="47" t="s">
        <v>48</v>
      </c>
      <c r="C80" s="22"/>
      <c r="D80" s="23" t="s">
        <v>110</v>
      </c>
      <c r="E80" s="26"/>
      <c r="F80" s="17"/>
      <c r="G80" s="21">
        <v>444.56</v>
      </c>
      <c r="H80" s="21">
        <v>116</v>
      </c>
    </row>
    <row r="81" spans="1:8" s="2" customFormat="1" ht="12.75" customHeight="1">
      <c r="A81" s="4"/>
      <c r="B81" s="47" t="s">
        <v>111</v>
      </c>
      <c r="C81" s="22"/>
      <c r="D81" s="23" t="s">
        <v>112</v>
      </c>
      <c r="E81" s="26"/>
      <c r="F81" s="17"/>
      <c r="G81" s="21">
        <v>284.44</v>
      </c>
      <c r="H81" s="21">
        <v>0</v>
      </c>
    </row>
    <row r="82" spans="1:8" s="2" customFormat="1" ht="12.75" customHeight="1">
      <c r="A82" s="4"/>
      <c r="B82" s="15" t="s">
        <v>113</v>
      </c>
      <c r="C82" s="34"/>
      <c r="D82" s="35" t="s">
        <v>114</v>
      </c>
      <c r="E82" s="36"/>
      <c r="F82" s="17"/>
      <c r="G82" s="21">
        <v>32035.279999999999</v>
      </c>
      <c r="H82" s="21">
        <v>32240.71</v>
      </c>
    </row>
    <row r="83" spans="1:8" s="2" customFormat="1" ht="12.75" customHeight="1">
      <c r="A83" s="4"/>
      <c r="B83" s="15" t="s">
        <v>115</v>
      </c>
      <c r="C83" s="22"/>
      <c r="D83" s="23" t="s">
        <v>116</v>
      </c>
      <c r="E83" s="26"/>
      <c r="F83" s="27"/>
      <c r="G83" s="21" t="s">
        <v>21</v>
      </c>
      <c r="H83" s="21" t="s">
        <v>21</v>
      </c>
    </row>
    <row r="84" spans="1:8" s="2" customFormat="1" ht="12.75" customHeight="1">
      <c r="A84" s="4"/>
      <c r="B84" s="10" t="s">
        <v>117</v>
      </c>
      <c r="C84" s="76" t="s">
        <v>118</v>
      </c>
      <c r="D84" s="77"/>
      <c r="E84" s="78"/>
      <c r="F84" s="27" t="s">
        <v>267</v>
      </c>
      <c r="G84" s="16">
        <f>SUM(G85,G86,G89,G90)</f>
        <v>513759.94999999995</v>
      </c>
      <c r="H84" s="16">
        <f>SUM(H85,H86,H89,H90)</f>
        <v>492025.70999999996</v>
      </c>
    </row>
    <row r="85" spans="1:8" s="2" customFormat="1" ht="12.75" customHeight="1">
      <c r="A85" s="4"/>
      <c r="B85" s="17" t="s">
        <v>17</v>
      </c>
      <c r="C85" s="37" t="s">
        <v>119</v>
      </c>
      <c r="D85" s="22"/>
      <c r="E85" s="39"/>
      <c r="F85" s="27"/>
      <c r="G85" s="21" t="s">
        <v>21</v>
      </c>
      <c r="H85" s="21" t="s">
        <v>21</v>
      </c>
    </row>
    <row r="86" spans="1:8" s="2" customFormat="1" ht="12.75" customHeight="1">
      <c r="A86" s="4"/>
      <c r="B86" s="17" t="s">
        <v>30</v>
      </c>
      <c r="C86" s="18" t="s">
        <v>120</v>
      </c>
      <c r="D86" s="58"/>
      <c r="E86" s="59"/>
      <c r="F86" s="17"/>
      <c r="G86" s="21">
        <f>SUM(G87,G88)</f>
        <v>509655.29</v>
      </c>
      <c r="H86" s="21">
        <f>SUM(H87,H88)</f>
        <v>487605.29</v>
      </c>
    </row>
    <row r="87" spans="1:8" s="2" customFormat="1" ht="12.75" customHeight="1">
      <c r="A87" s="4"/>
      <c r="B87" s="15" t="s">
        <v>32</v>
      </c>
      <c r="C87" s="22"/>
      <c r="D87" s="23" t="s">
        <v>121</v>
      </c>
      <c r="E87" s="26"/>
      <c r="F87" s="17"/>
      <c r="G87" s="21">
        <v>509655.29</v>
      </c>
      <c r="H87" s="21">
        <v>487605.29</v>
      </c>
    </row>
    <row r="88" spans="1:8" s="2" customFormat="1" ht="12.75" customHeight="1">
      <c r="A88" s="4"/>
      <c r="B88" s="15" t="s">
        <v>34</v>
      </c>
      <c r="C88" s="22"/>
      <c r="D88" s="23" t="s">
        <v>122</v>
      </c>
      <c r="E88" s="26"/>
      <c r="F88" s="17"/>
      <c r="G88" s="21" t="s">
        <v>21</v>
      </c>
      <c r="H88" s="21" t="s">
        <v>21</v>
      </c>
    </row>
    <row r="89" spans="1:8" s="2" customFormat="1" ht="12.75" customHeight="1">
      <c r="A89" s="4"/>
      <c r="B89" s="43" t="s">
        <v>50</v>
      </c>
      <c r="C89" s="54" t="s">
        <v>123</v>
      </c>
      <c r="D89" s="54"/>
      <c r="E89" s="48"/>
      <c r="F89" s="17"/>
      <c r="G89" s="21" t="s">
        <v>21</v>
      </c>
      <c r="H89" s="21" t="s">
        <v>21</v>
      </c>
    </row>
    <row r="90" spans="1:8" s="2" customFormat="1" ht="12.75" customHeight="1">
      <c r="A90" s="4"/>
      <c r="B90" s="30" t="s">
        <v>52</v>
      </c>
      <c r="C90" s="31" t="s">
        <v>124</v>
      </c>
      <c r="D90" s="32"/>
      <c r="E90" s="33"/>
      <c r="F90" s="17"/>
      <c r="G90" s="21">
        <f>SUM(G91:G92)</f>
        <v>4104.66</v>
      </c>
      <c r="H90" s="21">
        <f>SUM(H91:H92)</f>
        <v>4420.42</v>
      </c>
    </row>
    <row r="91" spans="1:8" s="2" customFormat="1" ht="12.75" customHeight="1">
      <c r="A91" s="4"/>
      <c r="B91" s="15" t="s">
        <v>125</v>
      </c>
      <c r="C91" s="13"/>
      <c r="D91" s="23" t="s">
        <v>126</v>
      </c>
      <c r="E91" s="79"/>
      <c r="F91" s="27"/>
      <c r="G91" s="21">
        <v>-315.76</v>
      </c>
      <c r="H91" s="21">
        <v>4420.42</v>
      </c>
    </row>
    <row r="92" spans="1:8" s="2" customFormat="1" ht="12.75" customHeight="1">
      <c r="A92" s="4"/>
      <c r="B92" s="15" t="s">
        <v>127</v>
      </c>
      <c r="C92" s="13"/>
      <c r="D92" s="23" t="s">
        <v>128</v>
      </c>
      <c r="E92" s="79"/>
      <c r="F92" s="27"/>
      <c r="G92" s="21">
        <v>4420.42</v>
      </c>
      <c r="H92" s="21" t="s">
        <v>21</v>
      </c>
    </row>
    <row r="93" spans="1:8" s="2" customFormat="1" ht="12.75" customHeight="1">
      <c r="A93" s="4"/>
      <c r="B93" s="10" t="s">
        <v>129</v>
      </c>
      <c r="C93" s="76" t="s">
        <v>130</v>
      </c>
      <c r="D93" s="78"/>
      <c r="E93" s="78"/>
      <c r="F93" s="27"/>
      <c r="G93" s="16"/>
      <c r="H93" s="16"/>
    </row>
    <row r="94" spans="1:8" s="2" customFormat="1" ht="25.5" customHeight="1">
      <c r="A94" s="4"/>
      <c r="B94" s="10"/>
      <c r="C94" s="191" t="s">
        <v>131</v>
      </c>
      <c r="D94" s="192"/>
      <c r="E94" s="193"/>
      <c r="F94" s="17"/>
      <c r="G94" s="80">
        <f>SUM(G59,G64,G84,G93)</f>
        <v>649430.94999999995</v>
      </c>
      <c r="H94" s="80">
        <f>SUM(H59,H64,H84,H93)</f>
        <v>620601.31999999995</v>
      </c>
    </row>
    <row r="95" spans="1:8" s="2" customFormat="1">
      <c r="A95" s="4"/>
      <c r="B95" s="81"/>
      <c r="C95" s="82"/>
      <c r="D95" s="82"/>
      <c r="E95" s="82"/>
      <c r="F95" s="82"/>
      <c r="G95" s="3"/>
      <c r="H95" s="3"/>
    </row>
    <row r="96" spans="1:8" s="2" customFormat="1" ht="12.75" customHeight="1">
      <c r="A96" s="4"/>
      <c r="B96" s="194" t="s">
        <v>275</v>
      </c>
      <c r="C96" s="194"/>
      <c r="D96" s="194"/>
      <c r="E96" s="194"/>
      <c r="F96" s="83"/>
      <c r="G96" s="195" t="s">
        <v>274</v>
      </c>
      <c r="H96" s="195"/>
    </row>
    <row r="97" spans="1:8" s="2" customFormat="1" ht="12.75" customHeight="1">
      <c r="A97" s="4"/>
      <c r="B97" s="196" t="s">
        <v>132</v>
      </c>
      <c r="C97" s="196"/>
      <c r="D97" s="196"/>
      <c r="E97" s="196"/>
      <c r="F97" s="3" t="s">
        <v>133</v>
      </c>
      <c r="G97" s="197" t="s">
        <v>134</v>
      </c>
      <c r="H97" s="197"/>
    </row>
    <row r="98" spans="1:8" s="2" customFormat="1">
      <c r="A98" s="4"/>
      <c r="B98" s="6"/>
      <c r="C98" s="6"/>
      <c r="D98" s="6"/>
      <c r="E98" s="6"/>
      <c r="F98" s="6"/>
      <c r="G98" s="6"/>
      <c r="H98" s="6"/>
    </row>
    <row r="99" spans="1:8" s="2" customFormat="1" ht="12.75" customHeight="1">
      <c r="A99" s="4"/>
      <c r="B99" s="198" t="s">
        <v>271</v>
      </c>
      <c r="C99" s="198"/>
      <c r="D99" s="198"/>
      <c r="E99" s="198"/>
      <c r="F99" s="84"/>
      <c r="G99" s="199" t="s">
        <v>135</v>
      </c>
      <c r="H99" s="199"/>
    </row>
    <row r="100" spans="1:8" s="2" customFormat="1" ht="12.75" customHeight="1">
      <c r="A100" s="4"/>
      <c r="B100" s="189" t="s">
        <v>136</v>
      </c>
      <c r="C100" s="189"/>
      <c r="D100" s="189"/>
      <c r="E100" s="189"/>
      <c r="F100" s="62" t="s">
        <v>133</v>
      </c>
      <c r="G100" s="190" t="s">
        <v>134</v>
      </c>
      <c r="H100" s="190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5"/>
      <c r="F119" s="3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honeticPr fontId="46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FINANSAVIMO SUMOS</vt:lpstr>
      <vt:lpstr>VRA</vt:lpstr>
      <vt:lpstr>FBA</vt:lpstr>
      <vt:lpstr>FBA!Print_Area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2022-10-17T07:57:10Z</dcterms:modified>
</cp:coreProperties>
</file>